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ccoc-my.sharepoint.com/personal/gkolchakian_flccoc_org/Documents/Desktop/Budget Committee/Budget (CFY 26-27)/"/>
    </mc:Choice>
  </mc:AlternateContent>
  <xr:revisionPtr revIDLastSave="0" documentId="8_{F78FB46F-A460-4144-8C61-8859E02B541F}" xr6:coauthVersionLast="47" xr6:coauthVersionMax="47" xr10:uidLastSave="{00000000-0000-0000-0000-000000000000}"/>
  <bookViews>
    <workbookView xWindow="35055" yWindow="1605" windowWidth="22935" windowHeight="10740" xr2:uid="{74EF551E-1CBA-41A1-AF1D-147445F22CF1}"/>
  </bookViews>
  <sheets>
    <sheet name="FRS Calc. Template " sheetId="1" r:id="rId1"/>
    <sheet name="FRS Calc. (2026)   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1" hidden="1">'FRS Calc. (2026)   '!$A$1:$E$309</definedName>
    <definedName name="abc" localSheetId="1">#REF!</definedName>
    <definedName name="abc">#REF!</definedName>
    <definedName name="AdjEndorsement" localSheetId="1">#REF!</definedName>
    <definedName name="AdjEndorsement">#REF!</definedName>
    <definedName name="CertLetter">[2]SFY1920_JuryEstimateDetail!$A$4:$A$70</definedName>
    <definedName name="ClerkDetail">[2]SFY1920_JuryEstimateDetail!$F$4:$AK$70</definedName>
    <definedName name="county">'[3]Cross-Walk'!$A$5:$G$71</definedName>
    <definedName name="county1">'[3]Cross-Walk_2_for Adjs'!$A$2:$E$68</definedName>
    <definedName name="dade">'[3]Cross-Walk'!$A$17:$G$17</definedName>
    <definedName name="dade1">'[3]Cross-Walk_2_for Adjs'!$A$14:$E$14</definedName>
    <definedName name="dynamic_c" localSheetId="1">#REF!</definedName>
    <definedName name="dynamic_c">#REF!</definedName>
    <definedName name="InsufficientAmount">[4]Estimate!$F$55</definedName>
    <definedName name="JuryForm">[2]SFY1920_JuryEstimateDetail!$B$4:$B$70</definedName>
    <definedName name="Peer_Group">'[5]Cost per WC'!$A$76:$B$83</definedName>
    <definedName name="Q1SFY1617" localSheetId="1">#REF!</definedName>
    <definedName name="Q1SFY1617">#REF!</definedName>
    <definedName name="Remove" localSheetId="1">#REF!</definedName>
    <definedName name="Remove">#REF!</definedName>
    <definedName name="REmove2" localSheetId="1">#REF!</definedName>
    <definedName name="REmove2">#REF!</definedName>
    <definedName name="UnExpendedAmount">[4]Estimate!$F$52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17" i="2" l="1"/>
  <c r="C316" i="2"/>
  <c r="C318" i="2" s="1"/>
  <c r="C315" i="2"/>
  <c r="C314" i="2"/>
  <c r="C309" i="2"/>
  <c r="E308" i="2"/>
  <c r="E307" i="2"/>
  <c r="E309" i="2" s="1"/>
  <c r="E306" i="2"/>
  <c r="E305" i="2"/>
  <c r="C304" i="2"/>
  <c r="E303" i="2"/>
  <c r="E302" i="2"/>
  <c r="E304" i="2" s="1"/>
  <c r="E301" i="2"/>
  <c r="C300" i="2"/>
  <c r="E299" i="2"/>
  <c r="E298" i="2"/>
  <c r="E297" i="2"/>
  <c r="E300" i="2" s="1"/>
  <c r="C296" i="2"/>
  <c r="E295" i="2"/>
  <c r="E294" i="2"/>
  <c r="E296" i="2" s="1"/>
  <c r="E293" i="2"/>
  <c r="E292" i="2"/>
  <c r="C291" i="2"/>
  <c r="E290" i="2"/>
  <c r="E289" i="2"/>
  <c r="E291" i="2" s="1"/>
  <c r="C288" i="2"/>
  <c r="E287" i="2"/>
  <c r="E286" i="2"/>
  <c r="E285" i="2"/>
  <c r="E284" i="2"/>
  <c r="E288" i="2" s="1"/>
  <c r="C283" i="2"/>
  <c r="E282" i="2"/>
  <c r="E281" i="2"/>
  <c r="E283" i="2" s="1"/>
  <c r="E280" i="2"/>
  <c r="E279" i="2"/>
  <c r="C278" i="2"/>
  <c r="E277" i="2"/>
  <c r="E276" i="2"/>
  <c r="E278" i="2" s="1"/>
  <c r="E275" i="2"/>
  <c r="C274" i="2"/>
  <c r="E273" i="2"/>
  <c r="E272" i="2"/>
  <c r="E271" i="2"/>
  <c r="E270" i="2"/>
  <c r="E274" i="2" s="1"/>
  <c r="C269" i="2"/>
  <c r="E268" i="2"/>
  <c r="E269" i="2" s="1"/>
  <c r="E267" i="2"/>
  <c r="E266" i="2"/>
  <c r="E265" i="2"/>
  <c r="C264" i="2"/>
  <c r="E263" i="2"/>
  <c r="E264" i="2" s="1"/>
  <c r="E262" i="2"/>
  <c r="E261" i="2"/>
  <c r="E260" i="2"/>
  <c r="C259" i="2"/>
  <c r="E258" i="2"/>
  <c r="E257" i="2"/>
  <c r="E256" i="2"/>
  <c r="E255" i="2"/>
  <c r="E259" i="2" s="1"/>
  <c r="E254" i="2"/>
  <c r="C254" i="2"/>
  <c r="E253" i="2"/>
  <c r="E252" i="2"/>
  <c r="E251" i="2"/>
  <c r="E250" i="2"/>
  <c r="C249" i="2"/>
  <c r="E248" i="2"/>
  <c r="E247" i="2"/>
  <c r="E246" i="2"/>
  <c r="E245" i="2"/>
  <c r="E249" i="2" s="1"/>
  <c r="C244" i="2"/>
  <c r="E243" i="2"/>
  <c r="E242" i="2"/>
  <c r="E241" i="2"/>
  <c r="E244" i="2" s="1"/>
  <c r="E240" i="2"/>
  <c r="C239" i="2"/>
  <c r="E238" i="2"/>
  <c r="E237" i="2"/>
  <c r="E236" i="2"/>
  <c r="E239" i="2" s="1"/>
  <c r="C235" i="2"/>
  <c r="E234" i="2"/>
  <c r="E233" i="2"/>
  <c r="E232" i="2"/>
  <c r="E231" i="2"/>
  <c r="E235" i="2" s="1"/>
  <c r="C230" i="2"/>
  <c r="E229" i="2"/>
  <c r="E228" i="2"/>
  <c r="E230" i="2" s="1"/>
  <c r="E227" i="2"/>
  <c r="E226" i="2"/>
  <c r="C225" i="2"/>
  <c r="E224" i="2"/>
  <c r="E223" i="2"/>
  <c r="E222" i="2"/>
  <c r="E221" i="2"/>
  <c r="E225" i="2" s="1"/>
  <c r="C220" i="2"/>
  <c r="E219" i="2"/>
  <c r="E218" i="2"/>
  <c r="E217" i="2"/>
  <c r="E216" i="2"/>
  <c r="E220" i="2" s="1"/>
  <c r="E215" i="2"/>
  <c r="C215" i="2"/>
  <c r="E214" i="2"/>
  <c r="E213" i="2"/>
  <c r="C212" i="2"/>
  <c r="E211" i="2"/>
  <c r="E210" i="2"/>
  <c r="E209" i="2"/>
  <c r="E208" i="2"/>
  <c r="E212" i="2" s="1"/>
  <c r="C207" i="2"/>
  <c r="E206" i="2"/>
  <c r="E205" i="2"/>
  <c r="E204" i="2"/>
  <c r="E203" i="2"/>
  <c r="E207" i="2" s="1"/>
  <c r="E202" i="2"/>
  <c r="C202" i="2"/>
  <c r="E201" i="2"/>
  <c r="E200" i="2"/>
  <c r="E199" i="2"/>
  <c r="E198" i="2"/>
  <c r="C197" i="2"/>
  <c r="E196" i="2"/>
  <c r="E195" i="2"/>
  <c r="E194" i="2"/>
  <c r="E193" i="2"/>
  <c r="E197" i="2" s="1"/>
  <c r="C192" i="2"/>
  <c r="E191" i="2"/>
  <c r="E190" i="2"/>
  <c r="E189" i="2"/>
  <c r="E192" i="2" s="1"/>
  <c r="E188" i="2"/>
  <c r="C188" i="2"/>
  <c r="E187" i="2"/>
  <c r="E186" i="2"/>
  <c r="E185" i="2"/>
  <c r="E184" i="2"/>
  <c r="C183" i="2"/>
  <c r="E182" i="2"/>
  <c r="E181" i="2"/>
  <c r="E180" i="2"/>
  <c r="E179" i="2"/>
  <c r="E183" i="2" s="1"/>
  <c r="C178" i="2"/>
  <c r="E177" i="2"/>
  <c r="E176" i="2"/>
  <c r="E178" i="2" s="1"/>
  <c r="E175" i="2"/>
  <c r="C175" i="2"/>
  <c r="E174" i="2"/>
  <c r="E173" i="2"/>
  <c r="E172" i="2"/>
  <c r="C171" i="2"/>
  <c r="E170" i="2"/>
  <c r="E169" i="2"/>
  <c r="E168" i="2"/>
  <c r="E167" i="2"/>
  <c r="E171" i="2" s="1"/>
  <c r="C166" i="2"/>
  <c r="E165" i="2"/>
  <c r="E164" i="2"/>
  <c r="E163" i="2"/>
  <c r="E162" i="2"/>
  <c r="E166" i="2" s="1"/>
  <c r="C161" i="2"/>
  <c r="E160" i="2"/>
  <c r="E159" i="2"/>
  <c r="E158" i="2"/>
  <c r="E157" i="2"/>
  <c r="E161" i="2" s="1"/>
  <c r="C156" i="2"/>
  <c r="E155" i="2"/>
  <c r="E154" i="2"/>
  <c r="E153" i="2"/>
  <c r="E152" i="2"/>
  <c r="E156" i="2" s="1"/>
  <c r="C151" i="2"/>
  <c r="E150" i="2"/>
  <c r="E149" i="2"/>
  <c r="E151" i="2" s="1"/>
  <c r="C148" i="2"/>
  <c r="E147" i="2"/>
  <c r="E146" i="2"/>
  <c r="E145" i="2"/>
  <c r="E148" i="2" s="1"/>
  <c r="C144" i="2"/>
  <c r="E143" i="2"/>
  <c r="E142" i="2"/>
  <c r="E141" i="2"/>
  <c r="E140" i="2"/>
  <c r="E144" i="2" s="1"/>
  <c r="C139" i="2"/>
  <c r="E138" i="2"/>
  <c r="E137" i="2"/>
  <c r="E136" i="2"/>
  <c r="E139" i="2" s="1"/>
  <c r="E135" i="2"/>
  <c r="C134" i="2"/>
  <c r="E133" i="2"/>
  <c r="E132" i="2"/>
  <c r="E131" i="2"/>
  <c r="E134" i="2" s="1"/>
  <c r="C130" i="2"/>
  <c r="E129" i="2"/>
  <c r="E128" i="2"/>
  <c r="E127" i="2"/>
  <c r="E126" i="2"/>
  <c r="E130" i="2" s="1"/>
  <c r="C125" i="2"/>
  <c r="E124" i="2"/>
  <c r="E123" i="2"/>
  <c r="E125" i="2" s="1"/>
  <c r="E122" i="2"/>
  <c r="E121" i="2"/>
  <c r="C120" i="2"/>
  <c r="E119" i="2"/>
  <c r="E118" i="2"/>
  <c r="E117" i="2"/>
  <c r="E116" i="2"/>
  <c r="E120" i="2" s="1"/>
  <c r="C115" i="2"/>
  <c r="E114" i="2"/>
  <c r="E113" i="2"/>
  <c r="E112" i="2"/>
  <c r="E115" i="2" s="1"/>
  <c r="C111" i="2"/>
  <c r="E110" i="2"/>
  <c r="E111" i="2" s="1"/>
  <c r="E109" i="2"/>
  <c r="E108" i="2"/>
  <c r="C107" i="2"/>
  <c r="E106" i="2"/>
  <c r="E105" i="2"/>
  <c r="E107" i="2" s="1"/>
  <c r="E104" i="2"/>
  <c r="C103" i="2"/>
  <c r="E102" i="2"/>
  <c r="E101" i="2"/>
  <c r="E100" i="2"/>
  <c r="E99" i="2"/>
  <c r="E103" i="2" s="1"/>
  <c r="C98" i="2"/>
  <c r="E97" i="2"/>
  <c r="E98" i="2" s="1"/>
  <c r="E96" i="2"/>
  <c r="E95" i="2"/>
  <c r="C94" i="2"/>
  <c r="E93" i="2"/>
  <c r="E92" i="2"/>
  <c r="E91" i="2"/>
  <c r="E90" i="2"/>
  <c r="E94" i="2" s="1"/>
  <c r="C89" i="2"/>
  <c r="E88" i="2"/>
  <c r="E87" i="2"/>
  <c r="E86" i="2"/>
  <c r="E89" i="2" s="1"/>
  <c r="C85" i="2"/>
  <c r="E84" i="2"/>
  <c r="E85" i="2" s="1"/>
  <c r="E83" i="2"/>
  <c r="E82" i="2"/>
  <c r="E81" i="2"/>
  <c r="E80" i="2"/>
  <c r="C80" i="2"/>
  <c r="E79" i="2"/>
  <c r="E78" i="2"/>
  <c r="E77" i="2"/>
  <c r="E76" i="2"/>
  <c r="C75" i="2"/>
  <c r="E74" i="2"/>
  <c r="E73" i="2"/>
  <c r="E72" i="2"/>
  <c r="E71" i="2"/>
  <c r="E75" i="2" s="1"/>
  <c r="E70" i="2"/>
  <c r="C70" i="2"/>
  <c r="E69" i="2"/>
  <c r="E68" i="2"/>
  <c r="E67" i="2"/>
  <c r="C67" i="2"/>
  <c r="E66" i="2"/>
  <c r="E65" i="2"/>
  <c r="E64" i="2"/>
  <c r="C63" i="2"/>
  <c r="E62" i="2"/>
  <c r="E61" i="2"/>
  <c r="E60" i="2"/>
  <c r="E63" i="2" s="1"/>
  <c r="C59" i="2"/>
  <c r="E58" i="2"/>
  <c r="E59" i="2" s="1"/>
  <c r="E57" i="2"/>
  <c r="E56" i="2"/>
  <c r="C55" i="2"/>
  <c r="E54" i="2"/>
  <c r="E53" i="2"/>
  <c r="E52" i="2"/>
  <c r="E51" i="2"/>
  <c r="E55" i="2" s="1"/>
  <c r="C50" i="2"/>
  <c r="E49" i="2"/>
  <c r="E48" i="2"/>
  <c r="E47" i="2"/>
  <c r="E46" i="2"/>
  <c r="E50" i="2" s="1"/>
  <c r="E45" i="2"/>
  <c r="C45" i="2"/>
  <c r="E44" i="2"/>
  <c r="E43" i="2"/>
  <c r="E42" i="2"/>
  <c r="E41" i="2"/>
  <c r="C40" i="2"/>
  <c r="E39" i="2"/>
  <c r="E38" i="2"/>
  <c r="E37" i="2"/>
  <c r="E36" i="2"/>
  <c r="E40" i="2" s="1"/>
  <c r="C35" i="2"/>
  <c r="E34" i="2"/>
  <c r="E33" i="2"/>
  <c r="E32" i="2"/>
  <c r="E31" i="2"/>
  <c r="E35" i="2" s="1"/>
  <c r="C30" i="2"/>
  <c r="E29" i="2"/>
  <c r="E28" i="2"/>
  <c r="E27" i="2"/>
  <c r="E26" i="2"/>
  <c r="E30" i="2" s="1"/>
  <c r="C25" i="2"/>
  <c r="E24" i="2"/>
  <c r="E23" i="2"/>
  <c r="E22" i="2"/>
  <c r="E21" i="2"/>
  <c r="E25" i="2" s="1"/>
  <c r="C20" i="2"/>
  <c r="E19" i="2"/>
  <c r="E18" i="2"/>
  <c r="E20" i="2" s="1"/>
  <c r="E17" i="2"/>
  <c r="C16" i="2"/>
  <c r="E15" i="2"/>
  <c r="E14" i="2"/>
  <c r="E13" i="2"/>
  <c r="E16" i="2" s="1"/>
  <c r="E12" i="2"/>
  <c r="C11" i="2"/>
  <c r="E10" i="2"/>
  <c r="E9" i="2"/>
  <c r="E8" i="2"/>
  <c r="E7" i="2"/>
  <c r="E11" i="2" s="1"/>
  <c r="C6" i="2"/>
  <c r="C311" i="2" s="1"/>
  <c r="E5" i="2"/>
  <c r="E317" i="2" s="1"/>
  <c r="E4" i="2"/>
  <c r="E316" i="2" s="1"/>
  <c r="E3" i="2"/>
  <c r="E315" i="2" s="1"/>
  <c r="E2" i="2"/>
  <c r="E314" i="2" s="1"/>
  <c r="E318" i="2" s="1"/>
  <c r="E10" i="1"/>
  <c r="D9" i="1"/>
  <c r="G9" i="1" s="1"/>
  <c r="F9" i="1" s="1"/>
  <c r="D8" i="1"/>
  <c r="G8" i="1" s="1"/>
  <c r="F8" i="1" s="1"/>
  <c r="D7" i="1"/>
  <c r="G7" i="1" s="1"/>
  <c r="F7" i="1" s="1"/>
  <c r="D6" i="1"/>
  <c r="G6" i="1" s="1"/>
  <c r="F6" i="1" s="1"/>
  <c r="C319" i="2" l="1"/>
  <c r="E6" i="2"/>
  <c r="E311" i="2" s="1"/>
  <c r="E319" i="2" s="1"/>
  <c r="F10" i="1"/>
  <c r="G10" i="1"/>
</calcChain>
</file>

<file path=xl/sharedStrings.xml><?xml version="1.0" encoding="utf-8"?>
<sst xmlns="http://schemas.openxmlformats.org/spreadsheetml/2006/main" count="574" uniqueCount="157">
  <si>
    <t>CCOC FRS Calculation Template</t>
  </si>
  <si>
    <t>County:</t>
  </si>
  <si>
    <t>Class</t>
  </si>
  <si>
    <t>Year-over-Year Rate Increase</t>
  </si>
  <si>
    <t>Current Total Wages</t>
  </si>
  <si>
    <t>Reg EE</t>
  </si>
  <si>
    <t>SMS</t>
  </si>
  <si>
    <t>DROP</t>
  </si>
  <si>
    <t>Clerk</t>
  </si>
  <si>
    <t>2025
FRS Rates</t>
  </si>
  <si>
    <t>2026 
FRS Rates</t>
  </si>
  <si>
    <t>Enter Your Salary Data in these cells</t>
  </si>
  <si>
    <t>2026 
Increased Wages</t>
  </si>
  <si>
    <t>Regular</t>
  </si>
  <si>
    <t>FRS Calculated Impact</t>
  </si>
  <si>
    <t>County</t>
  </si>
  <si>
    <t>FRS Type</t>
  </si>
  <si>
    <t>Salary Allocation Court Amount</t>
  </si>
  <si>
    <t>FRS Increase %</t>
  </si>
  <si>
    <t>2026 
FRS Increase</t>
  </si>
  <si>
    <t>Alachua</t>
  </si>
  <si>
    <t>Alachua Total</t>
  </si>
  <si>
    <t>Baker</t>
  </si>
  <si>
    <t>Baker Total</t>
  </si>
  <si>
    <t>Bay</t>
  </si>
  <si>
    <t>Bay Total</t>
  </si>
  <si>
    <t>Bradford</t>
  </si>
  <si>
    <t>Bradford Total</t>
  </si>
  <si>
    <t>Brevard</t>
  </si>
  <si>
    <t>Brevard Total</t>
  </si>
  <si>
    <t>Broward</t>
  </si>
  <si>
    <t>Broward Total</t>
  </si>
  <si>
    <t>Calhoun</t>
  </si>
  <si>
    <t>Calhoun Total</t>
  </si>
  <si>
    <t>Charlotte</t>
  </si>
  <si>
    <t>Charlotte Total</t>
  </si>
  <si>
    <t>Citrus</t>
  </si>
  <si>
    <t>Citrus Total</t>
  </si>
  <si>
    <t>Clay</t>
  </si>
  <si>
    <t>Clay Total</t>
  </si>
  <si>
    <t>Collier</t>
  </si>
  <si>
    <t>Collier Total</t>
  </si>
  <si>
    <t>Columbia</t>
  </si>
  <si>
    <t>Columbia Total</t>
  </si>
  <si>
    <t>DeSoto</t>
  </si>
  <si>
    <t>DeSoto Total</t>
  </si>
  <si>
    <t>Dixie</t>
  </si>
  <si>
    <t>Dixie Total</t>
  </si>
  <si>
    <t>Duval</t>
  </si>
  <si>
    <t>Non-FRS (Inv. Plan &amp; Pension)</t>
  </si>
  <si>
    <t>Duval Total</t>
  </si>
  <si>
    <t>Escambia</t>
  </si>
  <si>
    <t>Escambia Total</t>
  </si>
  <si>
    <t>Flagler</t>
  </si>
  <si>
    <t>Flagler Total</t>
  </si>
  <si>
    <t>Franklin</t>
  </si>
  <si>
    <t>Franklin Total</t>
  </si>
  <si>
    <t>Gadsden</t>
  </si>
  <si>
    <t>Gadsden Total</t>
  </si>
  <si>
    <t>Gilchrist</t>
  </si>
  <si>
    <t>Gilchrist Total</t>
  </si>
  <si>
    <t>Glades</t>
  </si>
  <si>
    <t>Glades Total</t>
  </si>
  <si>
    <t>Gulf</t>
  </si>
  <si>
    <t>Gulf Total</t>
  </si>
  <si>
    <t>Hamilton</t>
  </si>
  <si>
    <t>Hamilton Total</t>
  </si>
  <si>
    <t>Hardee</t>
  </si>
  <si>
    <t>Hardee Total</t>
  </si>
  <si>
    <t>Hendry</t>
  </si>
  <si>
    <t>Hendry Total</t>
  </si>
  <si>
    <t>Hernando</t>
  </si>
  <si>
    <t>Hernando Total</t>
  </si>
  <si>
    <t>Highlands</t>
  </si>
  <si>
    <t>Highlands Total</t>
  </si>
  <si>
    <t>Hillsborough</t>
  </si>
  <si>
    <t>Hillsborough Total</t>
  </si>
  <si>
    <t>Holmes</t>
  </si>
  <si>
    <t>Holmes Total</t>
  </si>
  <si>
    <t>Indian River</t>
  </si>
  <si>
    <t>Indian River Total</t>
  </si>
  <si>
    <t>Jackson</t>
  </si>
  <si>
    <t>Jackson Total</t>
  </si>
  <si>
    <t>Jefferson</t>
  </si>
  <si>
    <t>Jefferson Total</t>
  </si>
  <si>
    <t>Lafayette</t>
  </si>
  <si>
    <t>Lafayette Total</t>
  </si>
  <si>
    <t>Lake</t>
  </si>
  <si>
    <t>Lake Total</t>
  </si>
  <si>
    <t>Lee</t>
  </si>
  <si>
    <t>Lee Total</t>
  </si>
  <si>
    <t>Leon</t>
  </si>
  <si>
    <t>Leon Total</t>
  </si>
  <si>
    <t>Levy</t>
  </si>
  <si>
    <t>Levy Total</t>
  </si>
  <si>
    <t>Liberty</t>
  </si>
  <si>
    <t>Liberty Total</t>
  </si>
  <si>
    <t>Madison</t>
  </si>
  <si>
    <t>Madison Total</t>
  </si>
  <si>
    <t>Manatee</t>
  </si>
  <si>
    <t>Manatee Total</t>
  </si>
  <si>
    <t>Marion</t>
  </si>
  <si>
    <t>Marion Total</t>
  </si>
  <si>
    <t>Martin</t>
  </si>
  <si>
    <t>Martin Total</t>
  </si>
  <si>
    <t>Miami-Dade</t>
  </si>
  <si>
    <t>Miami-Dade Total</t>
  </si>
  <si>
    <t>Monroe</t>
  </si>
  <si>
    <t>Monroe Total</t>
  </si>
  <si>
    <t>Nassau</t>
  </si>
  <si>
    <t>Nassau Total</t>
  </si>
  <si>
    <t>Okaloosa</t>
  </si>
  <si>
    <t>Okaloosa Total</t>
  </si>
  <si>
    <t>Okeechobee</t>
  </si>
  <si>
    <t>Okeechobee Total</t>
  </si>
  <si>
    <t>Orange</t>
  </si>
  <si>
    <t>Orange Total</t>
  </si>
  <si>
    <t>Osceola</t>
  </si>
  <si>
    <t>Osceola Total</t>
  </si>
  <si>
    <t>Palm Beach</t>
  </si>
  <si>
    <t>Palm Beach Total</t>
  </si>
  <si>
    <t>Pasco</t>
  </si>
  <si>
    <t>Pasco Total</t>
  </si>
  <si>
    <t>Pinellas</t>
  </si>
  <si>
    <t>Pinellas Total</t>
  </si>
  <si>
    <t>Polk</t>
  </si>
  <si>
    <t>Polk Total</t>
  </si>
  <si>
    <t>Putnam</t>
  </si>
  <si>
    <t>Putnam Total</t>
  </si>
  <si>
    <t>Saint Johns</t>
  </si>
  <si>
    <t>Saint Johns Total</t>
  </si>
  <si>
    <t>Saint Lucie</t>
  </si>
  <si>
    <t>Saint Lucie Total</t>
  </si>
  <si>
    <t>Santa Rosa</t>
  </si>
  <si>
    <t>Santa Rosa Total</t>
  </si>
  <si>
    <t>Sarasota</t>
  </si>
  <si>
    <t>Sarasota Total</t>
  </si>
  <si>
    <t>Seminole</t>
  </si>
  <si>
    <t>Seminole Total</t>
  </si>
  <si>
    <t>Sumter</t>
  </si>
  <si>
    <t>Sumter Total</t>
  </si>
  <si>
    <t>Suwannee</t>
  </si>
  <si>
    <t>Suwannee Total</t>
  </si>
  <si>
    <t>Taylor</t>
  </si>
  <si>
    <t>Taylor Total</t>
  </si>
  <si>
    <t>Union</t>
  </si>
  <si>
    <t>Union Total</t>
  </si>
  <si>
    <t>Volusia</t>
  </si>
  <si>
    <t>Volusia Total</t>
  </si>
  <si>
    <t>Wakulla</t>
  </si>
  <si>
    <t>Wakulla Total</t>
  </si>
  <si>
    <t>Walton</t>
  </si>
  <si>
    <t>Walton Total</t>
  </si>
  <si>
    <t>Washington</t>
  </si>
  <si>
    <t>Washington Total</t>
  </si>
  <si>
    <t>Grand Total</t>
  </si>
  <si>
    <t xml:space="preserve">  * updated 6/2/26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</si>
</sst>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Franklin Gothic Book"/>
      <family val="2"/>
    </font>
    <font>
      <sz val="12"/>
      <color theme="1"/>
      <name val="Franklin Gothic Book"/>
      <family val="2"/>
    </font>
    <font>
      <sz val="12"/>
      <name val="Franklin Gothic Book"/>
      <family val="2"/>
    </font>
    <font>
      <i/>
      <sz val="11"/>
      <color theme="1"/>
      <name val="Franklin Gothic Book"/>
      <family val="2"/>
    </font>
    <font>
      <sz val="12"/>
      <color rgb="FFC00000"/>
      <name val="Franklin Gothic Book"/>
      <family val="2"/>
    </font>
    <font>
      <b/>
      <sz val="11"/>
      <color theme="1"/>
      <name val="Franklin Gothic Book"/>
      <family val="2"/>
    </font>
    <font>
      <sz val="11"/>
      <color theme="1"/>
      <name val="Franklin Gothic Book"/>
      <family val="2"/>
    </font>
    <font>
      <sz val="11"/>
      <name val="Franklin Gothic Book"/>
      <family val="2"/>
    </font>
    <font>
      <i/>
      <sz val="11"/>
      <color theme="1"/>
      <name val="Calibri"/>
      <family val="2"/>
      <scheme val="minor"/>
    </font>
    <font>
      <sz val="11"/>
      <color rgb="FFC00000"/>
      <name val="Franklin Gothic Book"/>
      <family val="2"/>
    </font>
    <font>
      <b/>
      <sz val="11"/>
      <color rgb="FFC00000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10" fontId="5" fillId="0" borderId="0" xfId="3" applyNumberFormat="1" applyFont="1" applyFill="1"/>
    <xf numFmtId="44" fontId="4" fillId="2" borderId="0" xfId="2" applyFont="1" applyFill="1"/>
    <xf numFmtId="44" fontId="4" fillId="0" borderId="0" xfId="2" applyFont="1"/>
    <xf numFmtId="44" fontId="4" fillId="2" borderId="1" xfId="2" applyFont="1" applyFill="1" applyBorder="1"/>
    <xf numFmtId="44" fontId="4" fillId="0" borderId="1" xfId="2" applyFont="1" applyBorder="1"/>
    <xf numFmtId="44" fontId="3" fillId="0" borderId="0" xfId="2" applyFont="1"/>
    <xf numFmtId="43" fontId="4" fillId="0" borderId="0" xfId="0" applyNumberFormat="1" applyFont="1"/>
    <xf numFmtId="0" fontId="6" fillId="2" borderId="0" xfId="0" applyFont="1" applyFill="1" applyAlignment="1">
      <alignment horizontal="center" wrapText="1"/>
    </xf>
    <xf numFmtId="10" fontId="5" fillId="0" borderId="0" xfId="3" applyNumberFormat="1" applyFont="1" applyFill="1" applyBorder="1"/>
    <xf numFmtId="10" fontId="7" fillId="0" borderId="0" xfId="3" applyNumberFormat="1" applyFont="1" applyFill="1"/>
    <xf numFmtId="0" fontId="8" fillId="0" borderId="2" xfId="0" applyFont="1" applyBorder="1" applyAlignment="1">
      <alignment horizontal="center"/>
    </xf>
    <xf numFmtId="43" fontId="8" fillId="0" borderId="2" xfId="1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9" fillId="0" borderId="0" xfId="0" applyFont="1"/>
    <xf numFmtId="43" fontId="9" fillId="0" borderId="0" xfId="1" applyFont="1" applyFill="1"/>
    <xf numFmtId="10" fontId="10" fillId="0" borderId="0" xfId="3" applyNumberFormat="1" applyFont="1" applyFill="1"/>
    <xf numFmtId="43" fontId="9" fillId="0" borderId="0" xfId="0" applyNumberFormat="1" applyFont="1"/>
    <xf numFmtId="0" fontId="8" fillId="0" borderId="0" xfId="0" applyFont="1"/>
    <xf numFmtId="43" fontId="8" fillId="0" borderId="0" xfId="1" applyFont="1" applyFill="1"/>
    <xf numFmtId="43" fontId="8" fillId="0" borderId="0" xfId="0" applyNumberFormat="1" applyFont="1"/>
    <xf numFmtId="0" fontId="2" fillId="0" borderId="0" xfId="0" applyFont="1"/>
    <xf numFmtId="0" fontId="9" fillId="3" borderId="0" xfId="0" applyFont="1" applyFill="1"/>
    <xf numFmtId="43" fontId="9" fillId="3" borderId="0" xfId="1" applyFont="1" applyFill="1"/>
    <xf numFmtId="0" fontId="8" fillId="3" borderId="0" xfId="0" applyFont="1" applyFill="1"/>
    <xf numFmtId="43" fontId="8" fillId="3" borderId="0" xfId="1" applyFont="1" applyFill="1"/>
    <xf numFmtId="2" fontId="8" fillId="0" borderId="0" xfId="1" applyNumberFormat="1" applyFont="1" applyFill="1"/>
    <xf numFmtId="4" fontId="9" fillId="0" borderId="0" xfId="0" applyNumberFormat="1" applyFont="1"/>
    <xf numFmtId="0" fontId="9" fillId="0" borderId="3" xfId="0" applyFont="1" applyBorder="1"/>
    <xf numFmtId="43" fontId="9" fillId="0" borderId="4" xfId="1" applyFont="1" applyFill="1" applyBorder="1"/>
    <xf numFmtId="0" fontId="9" fillId="0" borderId="6" xfId="0" applyFont="1" applyBorder="1"/>
    <xf numFmtId="43" fontId="9" fillId="0" borderId="0" xfId="1" applyFont="1" applyFill="1" applyBorder="1"/>
    <xf numFmtId="43" fontId="9" fillId="0" borderId="7" xfId="1" applyFont="1" applyFill="1" applyBorder="1"/>
    <xf numFmtId="43" fontId="9" fillId="0" borderId="1" xfId="1" applyFont="1" applyFill="1" applyBorder="1"/>
    <xf numFmtId="43" fontId="9" fillId="0" borderId="8" xfId="1" applyFont="1" applyFill="1" applyBorder="1"/>
    <xf numFmtId="0" fontId="9" fillId="0" borderId="9" xfId="0" applyFont="1" applyBorder="1"/>
    <xf numFmtId="43" fontId="8" fillId="0" borderId="10" xfId="1" applyFont="1" applyFill="1" applyBorder="1"/>
    <xf numFmtId="0" fontId="6" fillId="0" borderId="0" xfId="0" applyFont="1"/>
    <xf numFmtId="43" fontId="6" fillId="0" borderId="0" xfId="1" applyFont="1"/>
    <xf numFmtId="164" fontId="6" fillId="0" borderId="0" xfId="1" applyNumberFormat="1" applyFont="1"/>
    <xf numFmtId="0" fontId="11" fillId="0" borderId="0" xfId="0" applyFont="1"/>
    <xf numFmtId="43" fontId="0" fillId="0" borderId="0" xfId="1" applyFont="1"/>
    <xf numFmtId="43" fontId="12" fillId="0" borderId="5" xfId="1" applyFont="1" applyFill="1" applyBorder="1"/>
    <xf numFmtId="43" fontId="12" fillId="0" borderId="7" xfId="1" applyFont="1" applyFill="1" applyBorder="1"/>
    <xf numFmtId="43" fontId="13" fillId="0" borderId="11" xfId="1" applyFont="1" applyFill="1" applyBorder="1"/>
    <xf numFmtId="43" fontId="13" fillId="0" borderId="0" xfId="0" applyNumberFormat="1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LEGISLATIVE/2026%20-%20Legislation/FRS/FRS%20Calculation%20Breakdown%20(2026).xlsx" TargetMode="External"/><Relationship Id="rId2" Type="http://schemas.openxmlformats.org/officeDocument/2006/relationships/externalLinkPath" Target="https://flccoc-my.sharepoint.com/personal/gkolchakian_flccoc_org/Documents/Desktop/LEGISLATIVE/2026%20-%20Legislation/FRS/FRS%20Calculation%20Breakdown%20(2026).xlsx" TargetMode="External"/><Relationship Id="rId1" Type="http://schemas.openxmlformats.org/officeDocument/2006/relationships/externalLinkPath" Target="/personal/gkolchakian_flccoc_org/Documents/Desktop/LEGISLATIVE/2026%20-%20Legislation/FRS/FRS%20Calculation%20Breakdown%20(2026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!CFY1920/Jury%20Mgmt%20Costs%20Analysis/Estimate/Quarter%20Submissions/Q1_Jul-Aug-Sep%20(Q1_SFY1920_Q4_CFY1819)/Jury_Detail_Jul-Aug-Sep_SFY1920_Q1_CFY1819_Q4_v2_asof_06-03-2019_JWD.xlsx" TargetMode="External"/><Relationship Id="rId1" Type="http://schemas.openxmlformats.org/officeDocument/2006/relationships/externalLinkPath" Target="/!CFY1920/Jury%20Mgmt%20Costs%20Analysis/Estimate/Quarter%20Submissions/Q1_Jul-Aug-Sep%20(Q1_SFY1920_Q4_CFY1819)/Jury_Detail_Jul-Aug-Sep_SFY1920_Q1_CFY1819_Q4_v2_asof_06-03-2019_JWD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!CFY1718/Jury%20Mgmt%20Costs%20Analysis/Qtr%203%20(Apr-May-Jun)/Approved%20JAC%20Disbursement%20Figures/FINAL%20-%20Jury%20Management%20Estimate%20Endorsed%20Amounts%20042418%20v2.xlsx" TargetMode="External"/><Relationship Id="rId1" Type="http://schemas.openxmlformats.org/officeDocument/2006/relationships/externalLinkPath" Target="/!CFY1718/Jury%20Mgmt%20Costs%20Analysis/Qtr%203%20(Apr-May-Jun)/Approved%20JAC%20Disbursement%20Figures/FINAL%20-%20Jury%20Management%20Estimate%20Endorsed%20Amounts%20042418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EmailProcessing/Incoming/Jury%20Estimate/Alachua%20County%20FY1718%20Jury%20Mgmt%20Estimate%20Qtr%20ver3%20110917%20~ecs_alachuaclerk-org~112017.xlsx" TargetMode="External"/><Relationship Id="rId1" Type="http://schemas.openxmlformats.org/officeDocument/2006/relationships/externalLinkPath" Target="/EmailProcessing/Incoming/Jury%20Estimate/Alachua%20County%20FY1718%20Jury%20Mgmt%20Estimate%20Qtr%20ver3%20110917%20~ecs_alachuaclerk-org~112017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llocation%20Options.xlsx" TargetMode="External"/><Relationship Id="rId2" Type="http://schemas.openxmlformats.org/officeDocument/2006/relationships/externalLinkPath" Target="https://flccoc-my.sharepoint.com/personal/gkolchakian_flccoc_org/Documents/Desktop/Allocation%20Options.xlsx" TargetMode="External"/><Relationship Id="rId1" Type="http://schemas.openxmlformats.org/officeDocument/2006/relationships/externalLinkPath" Target="/personal/gkolchakian_flccoc_org/Documents/Desktop/Allocation%20Options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FY%202026-27%20Budget%20Development%20Spreadsheet.xlsx" TargetMode="External"/><Relationship Id="rId2" Type="http://schemas.openxmlformats.org/officeDocument/2006/relationships/externalLinkPath" Target="https://flccoc-my.sharepoint.com/personal/gkolchakian_flccoc_org/Documents/Desktop/CFY%202026-27%20Budget%20Development%20Spreadsheet.xlsx" TargetMode="External"/><Relationship Id="rId1" Type="http://schemas.openxmlformats.org/officeDocument/2006/relationships/externalLinkPath" Target="/personal/gkolchakian_flccoc_org/Documents/Desktop/CFY%202026-27%20Budget%20Development%20Spread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RS Calc. (2026)  "/>
      <sheetName val="FRS Calc.   "/>
      <sheetName val="FRS Calc. (2025)  "/>
      <sheetName val="FRS Calc. Template "/>
      <sheetName val="FRS History "/>
      <sheetName val="FRS Calc. FINAL (2024) "/>
      <sheetName val="FRS Calc. (2024)   "/>
      <sheetName val="FRS Calc. FINAL (2023) "/>
      <sheetName val="FRS Calc. (2023)   "/>
      <sheetName val="FRS Operational Budget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AC_template_donotdelete"/>
      <sheetName val="SFY1920_JuryEstimateDetail"/>
      <sheetName val="Estimate v Avg Actu Perf Ana"/>
      <sheetName val="Request v Avg Actu Perf Var Ana"/>
      <sheetName val="Sheet1"/>
      <sheetName val="Adj Endorsement Amts"/>
      <sheetName val="CCOC Pro-Rata"/>
      <sheetName val="Estimat v Avg Actu Perf Var "/>
      <sheetName val="Request v Avg Actu Perf Var-All"/>
    </sheetNames>
    <sheetDataSet>
      <sheetData sheetId="0" refreshError="1"/>
      <sheetData sheetId="1" refreshError="1">
        <row r="4">
          <cell r="A4" t="str">
            <v>ü</v>
          </cell>
          <cell r="B4" t="str">
            <v>ü</v>
          </cell>
          <cell r="F4" t="str">
            <v>Alachua</v>
          </cell>
          <cell r="G4">
            <v>1920</v>
          </cell>
          <cell r="H4" t="str">
            <v>Q1</v>
          </cell>
          <cell r="I4" t="str">
            <v>Jul-Aug-Sep</v>
          </cell>
          <cell r="J4">
            <v>49098.611661266674</v>
          </cell>
          <cell r="K4">
            <v>10448.458338733324</v>
          </cell>
          <cell r="L4">
            <v>58800</v>
          </cell>
          <cell r="M4">
            <v>59547.07</v>
          </cell>
          <cell r="N4">
            <v>-747.07</v>
          </cell>
          <cell r="O4" t="str">
            <v>Insufficient</v>
          </cell>
          <cell r="P4">
            <v>58800</v>
          </cell>
          <cell r="Q4">
            <v>35000</v>
          </cell>
          <cell r="R4">
            <v>2400</v>
          </cell>
          <cell r="S4">
            <v>400</v>
          </cell>
          <cell r="T4">
            <v>1000</v>
          </cell>
          <cell r="U4">
            <v>0</v>
          </cell>
          <cell r="V4">
            <v>3800</v>
          </cell>
          <cell r="W4">
            <v>12000</v>
          </cell>
          <cell r="X4">
            <v>2000</v>
          </cell>
          <cell r="Y4">
            <v>0</v>
          </cell>
          <cell r="Z4">
            <v>14000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6000</v>
          </cell>
          <cell r="AG4">
            <v>0</v>
          </cell>
          <cell r="AH4">
            <v>0</v>
          </cell>
          <cell r="AI4">
            <v>6000</v>
          </cell>
          <cell r="AJ4">
            <v>0</v>
          </cell>
          <cell r="AK4">
            <v>20000</v>
          </cell>
        </row>
        <row r="5">
          <cell r="A5" t="str">
            <v>ü</v>
          </cell>
          <cell r="B5" t="str">
            <v>ü</v>
          </cell>
          <cell r="F5" t="str">
            <v>Baker</v>
          </cell>
          <cell r="G5">
            <v>1920</v>
          </cell>
          <cell r="H5" t="str">
            <v>Q1</v>
          </cell>
          <cell r="I5" t="str">
            <v>Jul-Aug-Sep</v>
          </cell>
          <cell r="J5">
            <v>17014.021379166759</v>
          </cell>
          <cell r="K5">
            <v>3620.6786208332423</v>
          </cell>
          <cell r="L5">
            <v>8253</v>
          </cell>
          <cell r="M5">
            <v>20634.7</v>
          </cell>
          <cell r="N5">
            <v>-12381.7</v>
          </cell>
          <cell r="O5" t="str">
            <v>Insufficient</v>
          </cell>
          <cell r="P5">
            <v>8253</v>
          </cell>
          <cell r="Q5">
            <v>6753</v>
          </cell>
          <cell r="R5">
            <v>325</v>
          </cell>
          <cell r="S5">
            <v>100</v>
          </cell>
          <cell r="T5">
            <v>0</v>
          </cell>
          <cell r="U5">
            <v>0</v>
          </cell>
          <cell r="V5">
            <v>425</v>
          </cell>
          <cell r="W5">
            <v>825</v>
          </cell>
          <cell r="X5">
            <v>0</v>
          </cell>
          <cell r="Y5">
            <v>0</v>
          </cell>
          <cell r="Z5">
            <v>825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250</v>
          </cell>
          <cell r="AG5">
            <v>0</v>
          </cell>
          <cell r="AH5">
            <v>0</v>
          </cell>
          <cell r="AI5">
            <v>250</v>
          </cell>
          <cell r="AJ5">
            <v>0</v>
          </cell>
          <cell r="AK5">
            <v>1075</v>
          </cell>
        </row>
        <row r="6">
          <cell r="A6" t="str">
            <v>ü</v>
          </cell>
          <cell r="B6" t="str">
            <v>ü</v>
          </cell>
          <cell r="F6" t="str">
            <v>Bay</v>
          </cell>
          <cell r="G6">
            <v>1920</v>
          </cell>
          <cell r="H6" t="str">
            <v>Q1</v>
          </cell>
          <cell r="I6" t="str">
            <v>Jul-Aug-Sep</v>
          </cell>
          <cell r="J6">
            <v>49688.030125450663</v>
          </cell>
          <cell r="K6">
            <v>10573.889874549335</v>
          </cell>
          <cell r="L6">
            <v>39086</v>
          </cell>
          <cell r="M6">
            <v>60261.919999999998</v>
          </cell>
          <cell r="N6">
            <v>-21175.919999999998</v>
          </cell>
          <cell r="O6" t="str">
            <v>Insufficient</v>
          </cell>
          <cell r="P6">
            <v>39086</v>
          </cell>
          <cell r="Q6">
            <v>22079</v>
          </cell>
          <cell r="R6">
            <v>2397</v>
          </cell>
          <cell r="S6">
            <v>0</v>
          </cell>
          <cell r="T6">
            <v>0</v>
          </cell>
          <cell r="U6">
            <v>0</v>
          </cell>
          <cell r="V6">
            <v>2397</v>
          </cell>
          <cell r="W6">
            <v>14295</v>
          </cell>
          <cell r="X6">
            <v>0</v>
          </cell>
          <cell r="Y6">
            <v>0</v>
          </cell>
          <cell r="Z6">
            <v>14295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315</v>
          </cell>
          <cell r="AH6">
            <v>0</v>
          </cell>
          <cell r="AI6">
            <v>315</v>
          </cell>
          <cell r="AJ6">
            <v>0</v>
          </cell>
          <cell r="AK6">
            <v>14610</v>
          </cell>
        </row>
        <row r="7">
          <cell r="A7" t="str">
            <v>ü</v>
          </cell>
          <cell r="B7" t="str">
            <v>ü</v>
          </cell>
          <cell r="F7" t="str">
            <v>Bradford</v>
          </cell>
          <cell r="G7">
            <v>1920</v>
          </cell>
          <cell r="H7" t="str">
            <v>Q1</v>
          </cell>
          <cell r="I7" t="str">
            <v>Jul-Aug-Sep</v>
          </cell>
          <cell r="J7">
            <v>12489.38848805724</v>
          </cell>
          <cell r="K7">
            <v>2657.8115119427607</v>
          </cell>
          <cell r="L7">
            <v>8515</v>
          </cell>
          <cell r="M7">
            <v>15147.2</v>
          </cell>
          <cell r="N7">
            <v>-6632.2</v>
          </cell>
          <cell r="O7" t="str">
            <v>Insufficient</v>
          </cell>
          <cell r="P7">
            <v>8515</v>
          </cell>
          <cell r="Q7">
            <v>2430</v>
          </cell>
          <cell r="R7">
            <v>550</v>
          </cell>
          <cell r="S7">
            <v>0</v>
          </cell>
          <cell r="T7">
            <v>0</v>
          </cell>
          <cell r="U7">
            <v>0</v>
          </cell>
          <cell r="V7">
            <v>550</v>
          </cell>
          <cell r="W7">
            <v>4500</v>
          </cell>
          <cell r="X7">
            <v>0</v>
          </cell>
          <cell r="Y7">
            <v>0</v>
          </cell>
          <cell r="Z7">
            <v>4500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1000</v>
          </cell>
          <cell r="AG7">
            <v>0</v>
          </cell>
          <cell r="AH7">
            <v>35</v>
          </cell>
          <cell r="AI7">
            <v>1035</v>
          </cell>
          <cell r="AJ7">
            <v>0</v>
          </cell>
          <cell r="AK7">
            <v>5535</v>
          </cell>
        </row>
        <row r="8">
          <cell r="A8" t="str">
            <v>ü</v>
          </cell>
          <cell r="B8" t="str">
            <v>ü</v>
          </cell>
          <cell r="F8" t="str">
            <v>Brevard</v>
          </cell>
          <cell r="G8">
            <v>1920</v>
          </cell>
          <cell r="H8" t="str">
            <v>Q1</v>
          </cell>
          <cell r="I8" t="str">
            <v>Jul-Aug-Sep</v>
          </cell>
          <cell r="J8">
            <v>91384.795870819362</v>
          </cell>
          <cell r="K8">
            <v>19447.194129180636</v>
          </cell>
          <cell r="L8">
            <v>111405</v>
          </cell>
          <cell r="M8">
            <v>110831.99</v>
          </cell>
          <cell r="N8">
            <v>573.01</v>
          </cell>
          <cell r="O8" t="str">
            <v>Unexpended</v>
          </cell>
          <cell r="P8">
            <v>111405</v>
          </cell>
          <cell r="Q8">
            <v>43500</v>
          </cell>
          <cell r="R8">
            <v>6655</v>
          </cell>
          <cell r="S8">
            <v>0</v>
          </cell>
          <cell r="T8">
            <v>0</v>
          </cell>
          <cell r="U8">
            <v>0</v>
          </cell>
          <cell r="V8">
            <v>6655</v>
          </cell>
          <cell r="W8">
            <v>46500</v>
          </cell>
          <cell r="X8">
            <v>13000</v>
          </cell>
          <cell r="Y8">
            <v>0</v>
          </cell>
          <cell r="Z8">
            <v>59500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1000</v>
          </cell>
          <cell r="AG8">
            <v>0</v>
          </cell>
          <cell r="AH8">
            <v>750</v>
          </cell>
          <cell r="AI8">
            <v>1750</v>
          </cell>
          <cell r="AJ8">
            <v>0</v>
          </cell>
          <cell r="AK8">
            <v>61250</v>
          </cell>
        </row>
        <row r="9">
          <cell r="A9" t="str">
            <v>ü</v>
          </cell>
          <cell r="B9" t="str">
            <v>ü</v>
          </cell>
          <cell r="F9" t="str">
            <v>Broward</v>
          </cell>
          <cell r="G9">
            <v>1920</v>
          </cell>
          <cell r="H9" t="str">
            <v>Q1</v>
          </cell>
          <cell r="I9" t="str">
            <v>Jul-Aug-Sep</v>
          </cell>
          <cell r="J9">
            <v>264340.93504029664</v>
          </cell>
          <cell r="K9">
            <v>56253.224959703402</v>
          </cell>
          <cell r="L9">
            <v>217210</v>
          </cell>
          <cell r="M9">
            <v>320594.16000000003</v>
          </cell>
          <cell r="N9">
            <v>-103384.16</v>
          </cell>
          <cell r="O9" t="str">
            <v>Insufficient</v>
          </cell>
          <cell r="P9">
            <v>217210</v>
          </cell>
          <cell r="Q9">
            <v>67710</v>
          </cell>
          <cell r="R9">
            <v>22950</v>
          </cell>
          <cell r="S9">
            <v>14640</v>
          </cell>
          <cell r="T9">
            <v>1620</v>
          </cell>
          <cell r="U9">
            <v>420</v>
          </cell>
          <cell r="V9">
            <v>39630</v>
          </cell>
          <cell r="W9">
            <v>51200</v>
          </cell>
          <cell r="X9">
            <v>48660</v>
          </cell>
          <cell r="Y9">
            <v>0</v>
          </cell>
          <cell r="Z9">
            <v>99860</v>
          </cell>
          <cell r="AA9">
            <v>220</v>
          </cell>
          <cell r="AB9">
            <v>2640</v>
          </cell>
          <cell r="AC9">
            <v>0</v>
          </cell>
          <cell r="AD9">
            <v>2860</v>
          </cell>
          <cell r="AE9">
            <v>0</v>
          </cell>
          <cell r="AF9">
            <v>0</v>
          </cell>
          <cell r="AG9">
            <v>1320</v>
          </cell>
          <cell r="AH9">
            <v>0</v>
          </cell>
          <cell r="AI9">
            <v>1320</v>
          </cell>
          <cell r="AJ9">
            <v>5830</v>
          </cell>
          <cell r="AK9">
            <v>109870</v>
          </cell>
        </row>
        <row r="10">
          <cell r="A10" t="str">
            <v>ü</v>
          </cell>
          <cell r="B10" t="str">
            <v>ü</v>
          </cell>
          <cell r="F10" t="str">
            <v>Calhoun</v>
          </cell>
          <cell r="G10">
            <v>1920</v>
          </cell>
          <cell r="H10" t="str">
            <v>Q1</v>
          </cell>
          <cell r="I10" t="str">
            <v>Jul-Aug-Sep</v>
          </cell>
          <cell r="J10">
            <v>1961.5345171086835</v>
          </cell>
          <cell r="K10">
            <v>417.42548289131656</v>
          </cell>
          <cell r="L10">
            <v>3135</v>
          </cell>
          <cell r="M10">
            <v>2378.96</v>
          </cell>
          <cell r="N10">
            <v>756.04</v>
          </cell>
          <cell r="O10" t="str">
            <v>Unexpended</v>
          </cell>
          <cell r="P10">
            <v>3135</v>
          </cell>
          <cell r="Q10">
            <v>1590</v>
          </cell>
          <cell r="R10">
            <v>210</v>
          </cell>
          <cell r="S10">
            <v>500</v>
          </cell>
          <cell r="T10">
            <v>0</v>
          </cell>
          <cell r="U10">
            <v>0</v>
          </cell>
          <cell r="V10">
            <v>710</v>
          </cell>
          <cell r="W10">
            <v>400</v>
          </cell>
          <cell r="X10">
            <v>0</v>
          </cell>
          <cell r="Y10">
            <v>0</v>
          </cell>
          <cell r="Z10">
            <v>400</v>
          </cell>
          <cell r="AA10">
            <v>435</v>
          </cell>
          <cell r="AB10">
            <v>0</v>
          </cell>
          <cell r="AC10">
            <v>0</v>
          </cell>
          <cell r="AD10">
            <v>435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835</v>
          </cell>
        </row>
        <row r="11">
          <cell r="A11" t="str">
            <v>ü</v>
          </cell>
          <cell r="B11" t="str">
            <v>ü</v>
          </cell>
          <cell r="F11" t="str">
            <v>Charlotte</v>
          </cell>
          <cell r="G11">
            <v>1920</v>
          </cell>
          <cell r="H11" t="str">
            <v>Q1</v>
          </cell>
          <cell r="I11" t="str">
            <v>Jul-Aug-Sep</v>
          </cell>
          <cell r="J11">
            <v>34344.828900796252</v>
          </cell>
          <cell r="K11">
            <v>7308.7710992037455</v>
          </cell>
          <cell r="L11">
            <v>38510</v>
          </cell>
          <cell r="M11">
            <v>41653.599999999999</v>
          </cell>
          <cell r="N11">
            <v>-3143.6</v>
          </cell>
          <cell r="O11" t="str">
            <v>Insufficient</v>
          </cell>
          <cell r="P11">
            <v>38510</v>
          </cell>
          <cell r="Q11">
            <v>24770</v>
          </cell>
          <cell r="R11">
            <v>3600</v>
          </cell>
          <cell r="S11">
            <v>0</v>
          </cell>
          <cell r="T11">
            <v>0</v>
          </cell>
          <cell r="U11">
            <v>0</v>
          </cell>
          <cell r="V11">
            <v>3600</v>
          </cell>
          <cell r="W11">
            <v>9900</v>
          </cell>
          <cell r="X11">
            <v>0</v>
          </cell>
          <cell r="Y11">
            <v>0</v>
          </cell>
          <cell r="Z11">
            <v>9900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240</v>
          </cell>
          <cell r="AG11">
            <v>0</v>
          </cell>
          <cell r="AH11">
            <v>0</v>
          </cell>
          <cell r="AI11">
            <v>240</v>
          </cell>
          <cell r="AJ11">
            <v>0</v>
          </cell>
          <cell r="AK11">
            <v>10140</v>
          </cell>
        </row>
        <row r="12">
          <cell r="A12" t="str">
            <v>ü</v>
          </cell>
          <cell r="B12" t="str">
            <v>ü</v>
          </cell>
          <cell r="F12" t="str">
            <v>Citrus</v>
          </cell>
          <cell r="G12">
            <v>1920</v>
          </cell>
          <cell r="H12" t="str">
            <v>Q1</v>
          </cell>
          <cell r="I12" t="str">
            <v>Jul-Aug-Sep</v>
          </cell>
          <cell r="J12">
            <v>18708.794259963703</v>
          </cell>
          <cell r="K12">
            <v>3981.3357400362966</v>
          </cell>
          <cell r="L12">
            <v>21375</v>
          </cell>
          <cell r="M12">
            <v>22690.13</v>
          </cell>
          <cell r="N12">
            <v>-1315.13</v>
          </cell>
          <cell r="O12" t="str">
            <v>Insufficient</v>
          </cell>
          <cell r="P12">
            <v>21375</v>
          </cell>
          <cell r="Q12">
            <v>8400</v>
          </cell>
          <cell r="R12">
            <v>1400</v>
          </cell>
          <cell r="S12">
            <v>250</v>
          </cell>
          <cell r="T12">
            <v>250</v>
          </cell>
          <cell r="U12">
            <v>0</v>
          </cell>
          <cell r="V12">
            <v>1900</v>
          </cell>
          <cell r="W12">
            <v>7200</v>
          </cell>
          <cell r="X12">
            <v>2100</v>
          </cell>
          <cell r="Y12">
            <v>0</v>
          </cell>
          <cell r="Z12">
            <v>9300</v>
          </cell>
          <cell r="AA12">
            <v>600</v>
          </cell>
          <cell r="AB12">
            <v>0</v>
          </cell>
          <cell r="AC12">
            <v>0</v>
          </cell>
          <cell r="AD12">
            <v>600</v>
          </cell>
          <cell r="AE12">
            <v>0</v>
          </cell>
          <cell r="AF12">
            <v>925</v>
          </cell>
          <cell r="AG12">
            <v>250</v>
          </cell>
          <cell r="AH12">
            <v>0</v>
          </cell>
          <cell r="AI12">
            <v>1175</v>
          </cell>
          <cell r="AJ12">
            <v>0</v>
          </cell>
          <cell r="AK12">
            <v>11075</v>
          </cell>
        </row>
        <row r="13">
          <cell r="A13" t="str">
            <v>ü</v>
          </cell>
          <cell r="B13" t="str">
            <v>ü</v>
          </cell>
          <cell r="F13" t="str">
            <v>Clay</v>
          </cell>
          <cell r="G13">
            <v>1920</v>
          </cell>
          <cell r="H13" t="str">
            <v>Q1</v>
          </cell>
          <cell r="I13" t="str">
            <v>Jul-Aug-Sep</v>
          </cell>
          <cell r="J13">
            <v>23987.051654485356</v>
          </cell>
          <cell r="K13">
            <v>5104.5783455146411</v>
          </cell>
          <cell r="L13">
            <v>16613</v>
          </cell>
          <cell r="M13">
            <v>29091.629999999997</v>
          </cell>
          <cell r="N13">
            <v>-12478.63</v>
          </cell>
          <cell r="O13" t="str">
            <v>Insufficient</v>
          </cell>
          <cell r="P13">
            <v>16613</v>
          </cell>
          <cell r="Q13">
            <v>10200</v>
          </cell>
          <cell r="R13">
            <v>1600</v>
          </cell>
          <cell r="S13">
            <v>0</v>
          </cell>
          <cell r="T13">
            <v>100</v>
          </cell>
          <cell r="U13">
            <v>2213</v>
          </cell>
          <cell r="V13">
            <v>3913</v>
          </cell>
          <cell r="W13">
            <v>2000</v>
          </cell>
          <cell r="X13">
            <v>0</v>
          </cell>
          <cell r="Y13">
            <v>0</v>
          </cell>
          <cell r="Z13">
            <v>2000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500</v>
          </cell>
          <cell r="AI13">
            <v>500</v>
          </cell>
          <cell r="AJ13">
            <v>0</v>
          </cell>
          <cell r="AK13">
            <v>2500</v>
          </cell>
        </row>
        <row r="14">
          <cell r="A14" t="str">
            <v>ü</v>
          </cell>
          <cell r="B14" t="str">
            <v>ü</v>
          </cell>
          <cell r="F14" t="str">
            <v>Collier</v>
          </cell>
          <cell r="G14">
            <v>1920</v>
          </cell>
          <cell r="H14" t="str">
            <v>Q1</v>
          </cell>
          <cell r="I14" t="str">
            <v>Jul-Aug-Sep</v>
          </cell>
          <cell r="J14">
            <v>55686.246281071195</v>
          </cell>
          <cell r="K14">
            <v>11850.3437189288</v>
          </cell>
          <cell r="L14">
            <v>58001</v>
          </cell>
          <cell r="M14">
            <v>67536.59</v>
          </cell>
          <cell r="N14">
            <v>-9535.59</v>
          </cell>
          <cell r="O14" t="str">
            <v>Insufficient</v>
          </cell>
          <cell r="P14">
            <v>58001</v>
          </cell>
          <cell r="Q14">
            <v>33137</v>
          </cell>
          <cell r="R14">
            <v>4675</v>
          </cell>
          <cell r="S14">
            <v>1389</v>
          </cell>
          <cell r="T14">
            <v>300</v>
          </cell>
          <cell r="U14">
            <v>0</v>
          </cell>
          <cell r="V14">
            <v>6364</v>
          </cell>
          <cell r="W14">
            <v>17500</v>
          </cell>
          <cell r="X14">
            <v>0</v>
          </cell>
          <cell r="Y14">
            <v>0</v>
          </cell>
          <cell r="Z14">
            <v>17500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1000</v>
          </cell>
          <cell r="AG14">
            <v>0</v>
          </cell>
          <cell r="AH14">
            <v>0</v>
          </cell>
          <cell r="AI14">
            <v>1000</v>
          </cell>
          <cell r="AJ14">
            <v>0</v>
          </cell>
          <cell r="AK14">
            <v>18500</v>
          </cell>
        </row>
        <row r="15">
          <cell r="A15" t="str">
            <v>ü</v>
          </cell>
          <cell r="B15" t="str">
            <v>ü</v>
          </cell>
          <cell r="F15" t="str">
            <v>Columbia</v>
          </cell>
          <cell r="G15">
            <v>1920</v>
          </cell>
          <cell r="H15" t="str">
            <v>Q1</v>
          </cell>
          <cell r="I15" t="str">
            <v>Jul-Aug-Sep</v>
          </cell>
          <cell r="J15">
            <v>15030.463546427725</v>
          </cell>
          <cell r="K15">
            <v>3198.5664535722735</v>
          </cell>
          <cell r="L15">
            <v>15120</v>
          </cell>
          <cell r="M15">
            <v>18229.03</v>
          </cell>
          <cell r="N15">
            <v>-3109.03</v>
          </cell>
          <cell r="O15" t="str">
            <v>Insufficient</v>
          </cell>
          <cell r="P15">
            <v>15120</v>
          </cell>
          <cell r="Q15">
            <v>11000</v>
          </cell>
          <cell r="R15">
            <v>900</v>
          </cell>
          <cell r="S15">
            <v>20</v>
          </cell>
          <cell r="T15">
            <v>100</v>
          </cell>
          <cell r="U15">
            <v>0</v>
          </cell>
          <cell r="V15">
            <v>1020</v>
          </cell>
          <cell r="W15">
            <v>3000</v>
          </cell>
          <cell r="X15">
            <v>0</v>
          </cell>
          <cell r="Y15">
            <v>0</v>
          </cell>
          <cell r="Z15">
            <v>3000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100</v>
          </cell>
          <cell r="AG15">
            <v>0</v>
          </cell>
          <cell r="AH15">
            <v>0</v>
          </cell>
          <cell r="AI15">
            <v>100</v>
          </cell>
          <cell r="AJ15">
            <v>0</v>
          </cell>
          <cell r="AK15">
            <v>3100</v>
          </cell>
        </row>
        <row r="16">
          <cell r="A16" t="str">
            <v>ü</v>
          </cell>
          <cell r="B16" t="str">
            <v>ü</v>
          </cell>
          <cell r="F16" t="str">
            <v>DeSoto</v>
          </cell>
          <cell r="G16">
            <v>1920</v>
          </cell>
          <cell r="H16" t="str">
            <v>Q1</v>
          </cell>
          <cell r="I16" t="str">
            <v>Jul-Aug-Sep</v>
          </cell>
          <cell r="J16">
            <v>8369.808154170054</v>
          </cell>
          <cell r="K16">
            <v>1781.1418458299468</v>
          </cell>
          <cell r="L16">
            <v>12445</v>
          </cell>
          <cell r="M16">
            <v>10150.950000000001</v>
          </cell>
          <cell r="N16">
            <v>2294.0500000000002</v>
          </cell>
          <cell r="O16" t="str">
            <v>Unexpended</v>
          </cell>
          <cell r="P16">
            <v>12445</v>
          </cell>
          <cell r="Q16">
            <v>4500</v>
          </cell>
          <cell r="R16">
            <v>1125</v>
          </cell>
          <cell r="S16">
            <v>1015</v>
          </cell>
          <cell r="T16">
            <v>250</v>
          </cell>
          <cell r="U16">
            <v>0</v>
          </cell>
          <cell r="V16">
            <v>2390</v>
          </cell>
          <cell r="W16">
            <v>3300</v>
          </cell>
          <cell r="X16">
            <v>1350</v>
          </cell>
          <cell r="Y16">
            <v>300</v>
          </cell>
          <cell r="Z16">
            <v>4950</v>
          </cell>
          <cell r="AA16">
            <v>330</v>
          </cell>
          <cell r="AB16">
            <v>0</v>
          </cell>
          <cell r="AC16">
            <v>0</v>
          </cell>
          <cell r="AD16">
            <v>330</v>
          </cell>
          <cell r="AE16">
            <v>50</v>
          </cell>
          <cell r="AF16">
            <v>75</v>
          </cell>
          <cell r="AG16">
            <v>150</v>
          </cell>
          <cell r="AH16">
            <v>0</v>
          </cell>
          <cell r="AI16">
            <v>275</v>
          </cell>
          <cell r="AJ16">
            <v>0</v>
          </cell>
          <cell r="AK16">
            <v>5555</v>
          </cell>
        </row>
        <row r="17">
          <cell r="A17" t="str">
            <v>ü</v>
          </cell>
          <cell r="B17" t="str">
            <v>ü</v>
          </cell>
          <cell r="F17" t="str">
            <v>Dixie</v>
          </cell>
          <cell r="G17">
            <v>1920</v>
          </cell>
          <cell r="H17" t="str">
            <v>Q1</v>
          </cell>
          <cell r="I17" t="str">
            <v>Jul-Aug-Sep</v>
          </cell>
          <cell r="J17">
            <v>3786.8559401651955</v>
          </cell>
          <cell r="K17">
            <v>805.86405983480483</v>
          </cell>
          <cell r="L17">
            <v>2610</v>
          </cell>
          <cell r="M17">
            <v>4592.72</v>
          </cell>
          <cell r="N17">
            <v>-1982.72</v>
          </cell>
          <cell r="O17" t="str">
            <v>Insufficient</v>
          </cell>
          <cell r="P17">
            <v>2610</v>
          </cell>
          <cell r="Q17">
            <v>1500</v>
          </cell>
          <cell r="R17">
            <v>150</v>
          </cell>
          <cell r="S17">
            <v>0</v>
          </cell>
          <cell r="T17">
            <v>10</v>
          </cell>
          <cell r="U17">
            <v>0</v>
          </cell>
          <cell r="V17">
            <v>160</v>
          </cell>
          <cell r="W17">
            <v>950</v>
          </cell>
          <cell r="X17">
            <v>0</v>
          </cell>
          <cell r="Y17">
            <v>0</v>
          </cell>
          <cell r="Z17">
            <v>950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950</v>
          </cell>
        </row>
        <row r="18">
          <cell r="A18" t="str">
            <v>ü</v>
          </cell>
          <cell r="B18" t="str">
            <v>ü</v>
          </cell>
          <cell r="F18" t="str">
            <v>Duval</v>
          </cell>
          <cell r="G18">
            <v>1920</v>
          </cell>
          <cell r="H18" t="str">
            <v>Q1</v>
          </cell>
          <cell r="I18" t="str">
            <v>Jul-Aug-Sep</v>
          </cell>
          <cell r="J18">
            <v>82537.615241271313</v>
          </cell>
          <cell r="K18">
            <v>17564.464758728689</v>
          </cell>
          <cell r="L18">
            <v>110044</v>
          </cell>
          <cell r="M18">
            <v>100102.08</v>
          </cell>
          <cell r="N18">
            <v>9941.92</v>
          </cell>
          <cell r="O18" t="str">
            <v>Unexpended</v>
          </cell>
          <cell r="P18">
            <v>110044</v>
          </cell>
          <cell r="Q18">
            <v>66140</v>
          </cell>
          <cell r="R18">
            <v>8459</v>
          </cell>
          <cell r="S18">
            <v>0</v>
          </cell>
          <cell r="T18">
            <v>1285</v>
          </cell>
          <cell r="U18">
            <v>0</v>
          </cell>
          <cell r="V18">
            <v>9744</v>
          </cell>
          <cell r="W18">
            <v>33660</v>
          </cell>
          <cell r="X18">
            <v>0</v>
          </cell>
          <cell r="Y18">
            <v>0</v>
          </cell>
          <cell r="Z18">
            <v>33660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200</v>
          </cell>
          <cell r="AG18">
            <v>300</v>
          </cell>
          <cell r="AH18">
            <v>0</v>
          </cell>
          <cell r="AI18">
            <v>500</v>
          </cell>
          <cell r="AJ18">
            <v>0</v>
          </cell>
          <cell r="AK18">
            <v>34160</v>
          </cell>
        </row>
        <row r="19">
          <cell r="A19" t="str">
            <v>ü</v>
          </cell>
          <cell r="B19" t="str">
            <v>ü</v>
          </cell>
          <cell r="F19" t="str">
            <v>Escambia</v>
          </cell>
          <cell r="G19">
            <v>1920</v>
          </cell>
          <cell r="H19" t="str">
            <v>Q1</v>
          </cell>
          <cell r="I19" t="str">
            <v>Jul-Aug-Sep</v>
          </cell>
          <cell r="J19">
            <v>62577.416774443678</v>
          </cell>
          <cell r="K19">
            <v>13316.823225556325</v>
          </cell>
          <cell r="L19">
            <v>83352</v>
          </cell>
          <cell r="M19">
            <v>75894.240000000005</v>
          </cell>
          <cell r="N19">
            <v>7457.76</v>
          </cell>
          <cell r="O19" t="str">
            <v>Unexpended</v>
          </cell>
          <cell r="P19">
            <v>83352</v>
          </cell>
          <cell r="Q19">
            <v>29516</v>
          </cell>
          <cell r="R19">
            <v>6134</v>
          </cell>
          <cell r="S19">
            <v>1351</v>
          </cell>
          <cell r="T19">
            <v>2210</v>
          </cell>
          <cell r="U19">
            <v>6015</v>
          </cell>
          <cell r="V19">
            <v>15710</v>
          </cell>
          <cell r="W19">
            <v>26505</v>
          </cell>
          <cell r="X19">
            <v>5910</v>
          </cell>
          <cell r="Y19">
            <v>0</v>
          </cell>
          <cell r="Z19">
            <v>32415</v>
          </cell>
          <cell r="AA19">
            <v>0</v>
          </cell>
          <cell r="AB19">
            <v>1485</v>
          </cell>
          <cell r="AC19">
            <v>0</v>
          </cell>
          <cell r="AD19">
            <v>1485</v>
          </cell>
          <cell r="AE19">
            <v>0</v>
          </cell>
          <cell r="AF19">
            <v>3921</v>
          </cell>
          <cell r="AG19">
            <v>305</v>
          </cell>
          <cell r="AH19">
            <v>0</v>
          </cell>
          <cell r="AI19">
            <v>4226</v>
          </cell>
          <cell r="AJ19">
            <v>0</v>
          </cell>
          <cell r="AK19">
            <v>38126</v>
          </cell>
        </row>
        <row r="20">
          <cell r="A20" t="str">
            <v>ü</v>
          </cell>
          <cell r="B20" t="str">
            <v>ü</v>
          </cell>
          <cell r="F20" t="str">
            <v>Flagler</v>
          </cell>
          <cell r="G20">
            <v>1920</v>
          </cell>
          <cell r="H20" t="str">
            <v>Q1</v>
          </cell>
          <cell r="I20" t="str">
            <v>Jul-Aug-Sep</v>
          </cell>
          <cell r="J20">
            <v>14863.223220358708</v>
          </cell>
          <cell r="K20">
            <v>3162.976779641293</v>
          </cell>
          <cell r="L20">
            <v>15600</v>
          </cell>
          <cell r="M20">
            <v>18026.2</v>
          </cell>
          <cell r="N20">
            <v>-2426.1999999999998</v>
          </cell>
          <cell r="O20" t="str">
            <v>Insufficient</v>
          </cell>
          <cell r="P20">
            <v>15600</v>
          </cell>
          <cell r="Q20">
            <v>10000</v>
          </cell>
          <cell r="R20">
            <v>500</v>
          </cell>
          <cell r="S20">
            <v>0</v>
          </cell>
          <cell r="T20">
            <v>0</v>
          </cell>
          <cell r="U20">
            <v>0</v>
          </cell>
          <cell r="V20">
            <v>500</v>
          </cell>
          <cell r="W20">
            <v>2300</v>
          </cell>
          <cell r="X20">
            <v>600</v>
          </cell>
          <cell r="Y20">
            <v>1400</v>
          </cell>
          <cell r="Z20">
            <v>4300</v>
          </cell>
          <cell r="AA20">
            <v>300</v>
          </cell>
          <cell r="AB20">
            <v>0</v>
          </cell>
          <cell r="AC20">
            <v>0</v>
          </cell>
          <cell r="AD20">
            <v>300</v>
          </cell>
          <cell r="AE20">
            <v>0</v>
          </cell>
          <cell r="AF20">
            <v>150</v>
          </cell>
          <cell r="AG20">
            <v>350</v>
          </cell>
          <cell r="AH20">
            <v>0</v>
          </cell>
          <cell r="AI20">
            <v>500</v>
          </cell>
          <cell r="AJ20">
            <v>0</v>
          </cell>
          <cell r="AK20">
            <v>5100</v>
          </cell>
        </row>
        <row r="21">
          <cell r="A21" t="str">
            <v>ü</v>
          </cell>
          <cell r="B21" t="str">
            <v>ü</v>
          </cell>
          <cell r="F21" t="str">
            <v>Franklin</v>
          </cell>
          <cell r="G21">
            <v>1920</v>
          </cell>
          <cell r="H21" t="str">
            <v>Q1</v>
          </cell>
          <cell r="I21" t="str">
            <v>Jul-Aug-Sep</v>
          </cell>
          <cell r="J21">
            <v>5447.7899264106809</v>
          </cell>
          <cell r="K21">
            <v>1159.320073589319</v>
          </cell>
          <cell r="L21">
            <v>4906</v>
          </cell>
          <cell r="M21">
            <v>6607.11</v>
          </cell>
          <cell r="N21">
            <v>-1701.11</v>
          </cell>
          <cell r="O21" t="str">
            <v>Insufficient</v>
          </cell>
          <cell r="P21">
            <v>4906</v>
          </cell>
          <cell r="Q21">
            <v>2506</v>
          </cell>
          <cell r="R21">
            <v>600</v>
          </cell>
          <cell r="S21">
            <v>0</v>
          </cell>
          <cell r="T21">
            <v>0</v>
          </cell>
          <cell r="U21">
            <v>0</v>
          </cell>
          <cell r="V21">
            <v>600</v>
          </cell>
          <cell r="W21">
            <v>1800</v>
          </cell>
          <cell r="X21">
            <v>0</v>
          </cell>
          <cell r="Y21">
            <v>0</v>
          </cell>
          <cell r="Z21">
            <v>1800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1800</v>
          </cell>
        </row>
        <row r="22">
          <cell r="A22" t="str">
            <v>ü</v>
          </cell>
          <cell r="B22" t="str">
            <v>ü</v>
          </cell>
          <cell r="F22" t="str">
            <v>Gadsden</v>
          </cell>
          <cell r="G22">
            <v>1920</v>
          </cell>
          <cell r="H22" t="str">
            <v>Q1</v>
          </cell>
          <cell r="I22" t="str">
            <v>Jul-Aug-Sep</v>
          </cell>
          <cell r="J22">
            <v>19948.053074119474</v>
          </cell>
          <cell r="K22">
            <v>4245.0569258805272</v>
          </cell>
          <cell r="L22">
            <v>14286</v>
          </cell>
          <cell r="M22">
            <v>24193.11</v>
          </cell>
          <cell r="N22">
            <v>-9907.11</v>
          </cell>
          <cell r="O22" t="str">
            <v>Insufficient</v>
          </cell>
          <cell r="P22">
            <v>14286</v>
          </cell>
          <cell r="Q22">
            <v>9962</v>
          </cell>
          <cell r="R22">
            <v>979</v>
          </cell>
          <cell r="S22">
            <v>0</v>
          </cell>
          <cell r="T22">
            <v>532</v>
          </cell>
          <cell r="U22">
            <v>68</v>
          </cell>
          <cell r="V22">
            <v>1579</v>
          </cell>
          <cell r="W22">
            <v>2565</v>
          </cell>
          <cell r="X22">
            <v>180</v>
          </cell>
          <cell r="Y22">
            <v>0</v>
          </cell>
          <cell r="Z22">
            <v>2745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2745</v>
          </cell>
        </row>
        <row r="23">
          <cell r="A23" t="str">
            <v>ü</v>
          </cell>
          <cell r="B23" t="str">
            <v>ü</v>
          </cell>
          <cell r="F23" t="str">
            <v>Gilchrist</v>
          </cell>
          <cell r="G23">
            <v>1920</v>
          </cell>
          <cell r="H23" t="str">
            <v>Q1</v>
          </cell>
          <cell r="I23" t="str">
            <v>Jul-Aug-Sep</v>
          </cell>
          <cell r="J23">
            <v>0</v>
          </cell>
          <cell r="K23">
            <v>0</v>
          </cell>
          <cell r="L23">
            <v>2490</v>
          </cell>
          <cell r="M23">
            <v>0</v>
          </cell>
          <cell r="N23">
            <v>4105.29</v>
          </cell>
          <cell r="O23" t="str">
            <v>Unexpended</v>
          </cell>
          <cell r="P23">
            <v>2490</v>
          </cell>
          <cell r="Q23">
            <v>600</v>
          </cell>
          <cell r="R23">
            <v>175</v>
          </cell>
          <cell r="S23">
            <v>0</v>
          </cell>
          <cell r="T23">
            <v>50</v>
          </cell>
          <cell r="U23">
            <v>10</v>
          </cell>
          <cell r="V23">
            <v>235</v>
          </cell>
          <cell r="W23">
            <v>1020</v>
          </cell>
          <cell r="X23">
            <v>0</v>
          </cell>
          <cell r="Y23">
            <v>0</v>
          </cell>
          <cell r="Z23">
            <v>1020</v>
          </cell>
          <cell r="AA23">
            <v>315</v>
          </cell>
          <cell r="AB23">
            <v>0</v>
          </cell>
          <cell r="AC23">
            <v>0</v>
          </cell>
          <cell r="AD23">
            <v>315</v>
          </cell>
          <cell r="AE23">
            <v>0</v>
          </cell>
          <cell r="AF23">
            <v>270</v>
          </cell>
          <cell r="AG23">
            <v>0</v>
          </cell>
          <cell r="AH23">
            <v>50</v>
          </cell>
          <cell r="AI23">
            <v>320</v>
          </cell>
          <cell r="AJ23">
            <v>0</v>
          </cell>
          <cell r="AK23">
            <v>1655</v>
          </cell>
        </row>
        <row r="24">
          <cell r="A24" t="str">
            <v>ü</v>
          </cell>
          <cell r="B24" t="str">
            <v>ü</v>
          </cell>
          <cell r="F24" t="str">
            <v>Glades</v>
          </cell>
          <cell r="G24">
            <v>1920</v>
          </cell>
          <cell r="H24" t="str">
            <v>Q1</v>
          </cell>
          <cell r="I24" t="str">
            <v>Jul-Aug-Sep</v>
          </cell>
          <cell r="J24">
            <v>5674.6440944892165</v>
          </cell>
          <cell r="K24">
            <v>1207.5959055107837</v>
          </cell>
          <cell r="L24">
            <v>5200</v>
          </cell>
          <cell r="M24">
            <v>6882.24</v>
          </cell>
          <cell r="N24">
            <v>-1682.24</v>
          </cell>
          <cell r="O24" t="str">
            <v>Insufficient</v>
          </cell>
          <cell r="P24">
            <v>5200</v>
          </cell>
          <cell r="Q24">
            <v>3950</v>
          </cell>
          <cell r="R24">
            <v>650</v>
          </cell>
          <cell r="S24">
            <v>0</v>
          </cell>
          <cell r="T24">
            <v>0</v>
          </cell>
          <cell r="U24">
            <v>0</v>
          </cell>
          <cell r="V24">
            <v>650</v>
          </cell>
          <cell r="W24">
            <v>600</v>
          </cell>
          <cell r="X24">
            <v>0</v>
          </cell>
          <cell r="Y24">
            <v>0</v>
          </cell>
          <cell r="Z24">
            <v>600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600</v>
          </cell>
        </row>
        <row r="25">
          <cell r="A25" t="str">
            <v>ü</v>
          </cell>
          <cell r="B25" t="str">
            <v>ü</v>
          </cell>
          <cell r="F25" t="str">
            <v>Gulf</v>
          </cell>
          <cell r="G25">
            <v>1920</v>
          </cell>
          <cell r="H25" t="str">
            <v>Q1</v>
          </cell>
          <cell r="I25" t="str">
            <v>Jul-Aug-Sep</v>
          </cell>
          <cell r="J25">
            <v>4694.4540100622144</v>
          </cell>
          <cell r="K25">
            <v>999.0059899377859</v>
          </cell>
          <cell r="L25">
            <v>4860</v>
          </cell>
          <cell r="M25">
            <v>5693.46</v>
          </cell>
          <cell r="N25">
            <v>-833.46</v>
          </cell>
          <cell r="O25" t="str">
            <v>Insufficient</v>
          </cell>
          <cell r="P25">
            <v>4860</v>
          </cell>
          <cell r="Q25">
            <v>3210</v>
          </cell>
          <cell r="R25">
            <v>200</v>
          </cell>
          <cell r="S25">
            <v>0</v>
          </cell>
          <cell r="T25">
            <v>100</v>
          </cell>
          <cell r="U25">
            <v>1350</v>
          </cell>
          <cell r="V25">
            <v>1650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</row>
        <row r="26">
          <cell r="A26" t="str">
            <v>ü</v>
          </cell>
          <cell r="B26" t="str">
            <v>ü</v>
          </cell>
          <cell r="F26" t="str">
            <v>Hamilton</v>
          </cell>
          <cell r="G26">
            <v>1920</v>
          </cell>
          <cell r="H26" t="str">
            <v>Q1</v>
          </cell>
          <cell r="I26" t="str">
            <v>Jul-Aug-Sep</v>
          </cell>
          <cell r="J26">
            <v>2009.1431372695331</v>
          </cell>
          <cell r="K26">
            <v>427.55686273046666</v>
          </cell>
          <cell r="L26">
            <v>2877</v>
          </cell>
          <cell r="M26">
            <v>2436.6999999999998</v>
          </cell>
          <cell r="N26">
            <v>440.3</v>
          </cell>
          <cell r="O26" t="str">
            <v>Unexpended</v>
          </cell>
          <cell r="P26">
            <v>2877</v>
          </cell>
          <cell r="Q26">
            <v>922</v>
          </cell>
          <cell r="R26">
            <v>375</v>
          </cell>
          <cell r="S26">
            <v>750</v>
          </cell>
          <cell r="T26">
            <v>30</v>
          </cell>
          <cell r="U26">
            <v>0</v>
          </cell>
          <cell r="V26">
            <v>1155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800</v>
          </cell>
          <cell r="AB26">
            <v>0</v>
          </cell>
          <cell r="AC26">
            <v>0</v>
          </cell>
          <cell r="AD26">
            <v>800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800</v>
          </cell>
        </row>
        <row r="27">
          <cell r="A27" t="str">
            <v>ü</v>
          </cell>
          <cell r="B27" t="str">
            <v>ü</v>
          </cell>
          <cell r="F27" t="str">
            <v>Hardee</v>
          </cell>
          <cell r="G27">
            <v>1920</v>
          </cell>
          <cell r="H27" t="str">
            <v>Q1</v>
          </cell>
          <cell r="I27" t="str">
            <v>Jul-Aug-Sep</v>
          </cell>
          <cell r="J27">
            <v>7965.0524293560666</v>
          </cell>
          <cell r="K27">
            <v>1695.0075706439331</v>
          </cell>
          <cell r="L27">
            <v>9780</v>
          </cell>
          <cell r="M27">
            <v>9660.06</v>
          </cell>
          <cell r="N27">
            <v>119.94</v>
          </cell>
          <cell r="O27" t="str">
            <v>Unexpended</v>
          </cell>
          <cell r="P27">
            <v>9780</v>
          </cell>
          <cell r="Q27">
            <v>7425</v>
          </cell>
          <cell r="R27">
            <v>565</v>
          </cell>
          <cell r="S27">
            <v>125</v>
          </cell>
          <cell r="T27">
            <v>360</v>
          </cell>
          <cell r="U27">
            <v>0</v>
          </cell>
          <cell r="V27">
            <v>1050</v>
          </cell>
          <cell r="W27">
            <v>585</v>
          </cell>
          <cell r="X27">
            <v>0</v>
          </cell>
          <cell r="Y27">
            <v>0</v>
          </cell>
          <cell r="Z27">
            <v>585</v>
          </cell>
          <cell r="AA27">
            <v>720</v>
          </cell>
          <cell r="AB27">
            <v>0</v>
          </cell>
          <cell r="AC27">
            <v>0</v>
          </cell>
          <cell r="AD27">
            <v>720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1305</v>
          </cell>
        </row>
        <row r="28">
          <cell r="A28" t="str">
            <v>ü</v>
          </cell>
          <cell r="B28" t="str">
            <v>ü</v>
          </cell>
          <cell r="F28" t="str">
            <v>Hendry</v>
          </cell>
          <cell r="G28">
            <v>1920</v>
          </cell>
          <cell r="H28" t="str">
            <v>Q1</v>
          </cell>
          <cell r="I28" t="str">
            <v>Jul-Aug-Sep</v>
          </cell>
          <cell r="J28">
            <v>13350.614739494851</v>
          </cell>
          <cell r="K28">
            <v>2841.0852605051496</v>
          </cell>
          <cell r="L28">
            <v>14460</v>
          </cell>
          <cell r="M28">
            <v>16191.7</v>
          </cell>
          <cell r="N28">
            <v>-1731.7</v>
          </cell>
          <cell r="O28" t="str">
            <v>Insufficient</v>
          </cell>
          <cell r="P28">
            <v>14460</v>
          </cell>
          <cell r="Q28">
            <v>8500</v>
          </cell>
          <cell r="R28">
            <v>2225</v>
          </cell>
          <cell r="S28">
            <v>85</v>
          </cell>
          <cell r="T28">
            <v>100</v>
          </cell>
          <cell r="U28">
            <v>0</v>
          </cell>
          <cell r="V28">
            <v>2410</v>
          </cell>
          <cell r="W28">
            <v>3500</v>
          </cell>
          <cell r="X28">
            <v>0</v>
          </cell>
          <cell r="Y28">
            <v>0</v>
          </cell>
          <cell r="Z28">
            <v>3500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50</v>
          </cell>
          <cell r="AF28">
            <v>0</v>
          </cell>
          <cell r="AG28">
            <v>0</v>
          </cell>
          <cell r="AH28">
            <v>0</v>
          </cell>
          <cell r="AI28">
            <v>50</v>
          </cell>
          <cell r="AJ28">
            <v>0</v>
          </cell>
          <cell r="AK28">
            <v>3550</v>
          </cell>
        </row>
        <row r="29">
          <cell r="A29" t="str">
            <v>ü</v>
          </cell>
          <cell r="B29" t="str">
            <v>ü</v>
          </cell>
          <cell r="F29" t="str">
            <v>Hernando</v>
          </cell>
          <cell r="G29">
            <v>1920</v>
          </cell>
          <cell r="H29" t="str">
            <v>Q1</v>
          </cell>
          <cell r="I29" t="str">
            <v>Jul-Aug-Sep</v>
          </cell>
          <cell r="J29">
            <v>37835.726439150996</v>
          </cell>
          <cell r="K29">
            <v>8051.6535608490012</v>
          </cell>
          <cell r="L29">
            <v>47630</v>
          </cell>
          <cell r="M29">
            <v>45887.38</v>
          </cell>
          <cell r="N29">
            <v>1742.62</v>
          </cell>
          <cell r="O29" t="str">
            <v>Unexpended</v>
          </cell>
          <cell r="P29">
            <v>47630</v>
          </cell>
          <cell r="Q29">
            <v>28100</v>
          </cell>
          <cell r="R29">
            <v>8000</v>
          </cell>
          <cell r="S29">
            <v>730</v>
          </cell>
          <cell r="T29">
            <v>440</v>
          </cell>
          <cell r="U29">
            <v>0</v>
          </cell>
          <cell r="V29">
            <v>9170</v>
          </cell>
          <cell r="W29">
            <v>9420</v>
          </cell>
          <cell r="X29">
            <v>0</v>
          </cell>
          <cell r="Y29">
            <v>0</v>
          </cell>
          <cell r="Z29">
            <v>9420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940</v>
          </cell>
          <cell r="AG29">
            <v>0</v>
          </cell>
          <cell r="AH29">
            <v>0</v>
          </cell>
          <cell r="AI29">
            <v>940</v>
          </cell>
          <cell r="AJ29">
            <v>0</v>
          </cell>
          <cell r="AK29">
            <v>10360</v>
          </cell>
        </row>
        <row r="30">
          <cell r="A30" t="str">
            <v>ü</v>
          </cell>
          <cell r="B30" t="str">
            <v>ü</v>
          </cell>
          <cell r="F30" t="str">
            <v>Highlands</v>
          </cell>
          <cell r="G30">
            <v>1920</v>
          </cell>
          <cell r="H30" t="str">
            <v>Q1</v>
          </cell>
          <cell r="I30" t="str">
            <v>Jul-Aug-Sep</v>
          </cell>
          <cell r="J30">
            <v>17479.660729070409</v>
          </cell>
          <cell r="K30">
            <v>3719.769270929592</v>
          </cell>
          <cell r="L30">
            <v>22400</v>
          </cell>
          <cell r="M30">
            <v>21199.43</v>
          </cell>
          <cell r="N30">
            <v>1200.57</v>
          </cell>
          <cell r="O30" t="str">
            <v>Unexpended</v>
          </cell>
          <cell r="P30">
            <v>22400</v>
          </cell>
          <cell r="Q30">
            <v>15550</v>
          </cell>
          <cell r="R30">
            <v>1500</v>
          </cell>
          <cell r="S30">
            <v>400</v>
          </cell>
          <cell r="T30">
            <v>75</v>
          </cell>
          <cell r="U30">
            <v>225</v>
          </cell>
          <cell r="V30">
            <v>2200</v>
          </cell>
          <cell r="W30">
            <v>3000</v>
          </cell>
          <cell r="X30">
            <v>500</v>
          </cell>
          <cell r="Y30">
            <v>0</v>
          </cell>
          <cell r="Z30">
            <v>3500</v>
          </cell>
          <cell r="AA30">
            <v>650</v>
          </cell>
          <cell r="AB30">
            <v>0</v>
          </cell>
          <cell r="AC30">
            <v>0</v>
          </cell>
          <cell r="AD30">
            <v>650</v>
          </cell>
          <cell r="AE30">
            <v>0</v>
          </cell>
          <cell r="AF30">
            <v>0</v>
          </cell>
          <cell r="AG30">
            <v>0</v>
          </cell>
          <cell r="AH30">
            <v>500</v>
          </cell>
          <cell r="AI30">
            <v>500</v>
          </cell>
          <cell r="AK30">
            <v>4650</v>
          </cell>
        </row>
        <row r="31">
          <cell r="A31" t="str">
            <v>ü</v>
          </cell>
          <cell r="B31" t="str">
            <v>ü</v>
          </cell>
          <cell r="F31" t="str">
            <v>Hillsborough</v>
          </cell>
          <cell r="G31">
            <v>1920</v>
          </cell>
          <cell r="H31" t="str">
            <v>Q1</v>
          </cell>
          <cell r="I31" t="str">
            <v>Jul-Aug-Sep</v>
          </cell>
          <cell r="J31">
            <v>106694.76011108368</v>
          </cell>
          <cell r="K31">
            <v>22705.239888916316</v>
          </cell>
          <cell r="L31">
            <v>129400</v>
          </cell>
          <cell r="M31">
            <v>129400</v>
          </cell>
          <cell r="N31">
            <v>0</v>
          </cell>
          <cell r="O31" t="str">
            <v>Insufficient</v>
          </cell>
          <cell r="P31">
            <v>129400</v>
          </cell>
          <cell r="Q31">
            <v>50000</v>
          </cell>
          <cell r="R31">
            <v>11000</v>
          </cell>
          <cell r="S31">
            <v>5100</v>
          </cell>
          <cell r="T31">
            <v>1900</v>
          </cell>
          <cell r="U31">
            <v>0</v>
          </cell>
          <cell r="V31">
            <v>18000</v>
          </cell>
          <cell r="W31">
            <v>48300</v>
          </cell>
          <cell r="X31">
            <v>8400</v>
          </cell>
          <cell r="Y31">
            <v>0</v>
          </cell>
          <cell r="Z31">
            <v>56700</v>
          </cell>
          <cell r="AA31">
            <v>1500</v>
          </cell>
          <cell r="AB31">
            <v>1800</v>
          </cell>
          <cell r="AC31">
            <v>0</v>
          </cell>
          <cell r="AD31">
            <v>3300</v>
          </cell>
          <cell r="AE31">
            <v>0</v>
          </cell>
          <cell r="AF31">
            <v>1400</v>
          </cell>
          <cell r="AG31">
            <v>0</v>
          </cell>
          <cell r="AH31">
            <v>0</v>
          </cell>
          <cell r="AI31">
            <v>1400</v>
          </cell>
          <cell r="AJ31">
            <v>0</v>
          </cell>
          <cell r="AK31">
            <v>61400</v>
          </cell>
        </row>
        <row r="32">
          <cell r="A32" t="str">
            <v>ü</v>
          </cell>
          <cell r="B32" t="str">
            <v>ü</v>
          </cell>
          <cell r="F32" t="str">
            <v>Holmes</v>
          </cell>
          <cell r="G32">
            <v>1920</v>
          </cell>
          <cell r="H32" t="str">
            <v>Q1</v>
          </cell>
          <cell r="I32" t="str">
            <v>Jul-Aug-Sep</v>
          </cell>
          <cell r="J32">
            <v>4775.4150494386231</v>
          </cell>
          <cell r="K32">
            <v>1016.234950561377</v>
          </cell>
          <cell r="L32">
            <v>5536</v>
          </cell>
          <cell r="M32">
            <v>5791.65</v>
          </cell>
          <cell r="N32">
            <v>-255.65</v>
          </cell>
          <cell r="O32" t="str">
            <v>Insufficient</v>
          </cell>
          <cell r="P32">
            <v>5536</v>
          </cell>
          <cell r="Q32">
            <v>3510</v>
          </cell>
          <cell r="R32">
            <v>188</v>
          </cell>
          <cell r="S32">
            <v>0</v>
          </cell>
          <cell r="T32">
            <v>0</v>
          </cell>
          <cell r="U32">
            <v>0</v>
          </cell>
          <cell r="V32">
            <v>188</v>
          </cell>
          <cell r="W32">
            <v>938</v>
          </cell>
          <cell r="X32">
            <v>0</v>
          </cell>
          <cell r="Y32">
            <v>0</v>
          </cell>
          <cell r="Z32">
            <v>938</v>
          </cell>
          <cell r="AA32">
            <v>900</v>
          </cell>
          <cell r="AB32">
            <v>0</v>
          </cell>
          <cell r="AC32">
            <v>0</v>
          </cell>
          <cell r="AD32">
            <v>900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1838</v>
          </cell>
        </row>
        <row r="33">
          <cell r="A33" t="str">
            <v>ü</v>
          </cell>
          <cell r="B33" t="str">
            <v>ü</v>
          </cell>
          <cell r="F33" t="str">
            <v>Indian River</v>
          </cell>
          <cell r="G33">
            <v>1920</v>
          </cell>
          <cell r="H33" t="str">
            <v>Q1</v>
          </cell>
          <cell r="I33" t="str">
            <v>Jul-Aug-Sep</v>
          </cell>
          <cell r="J33">
            <v>57013.449941544182</v>
          </cell>
          <cell r="K33">
            <v>12132.780058455812</v>
          </cell>
          <cell r="L33">
            <v>44841</v>
          </cell>
          <cell r="M33">
            <v>69146.23</v>
          </cell>
          <cell r="N33">
            <v>-24305.23</v>
          </cell>
          <cell r="O33" t="str">
            <v>Insufficient</v>
          </cell>
          <cell r="P33">
            <v>44841</v>
          </cell>
          <cell r="Q33">
            <v>25059</v>
          </cell>
          <cell r="R33">
            <v>3000</v>
          </cell>
          <cell r="S33">
            <v>2000</v>
          </cell>
          <cell r="T33">
            <v>291</v>
          </cell>
          <cell r="U33">
            <v>591</v>
          </cell>
          <cell r="V33">
            <v>5882</v>
          </cell>
          <cell r="W33">
            <v>10800</v>
          </cell>
          <cell r="X33">
            <v>3000</v>
          </cell>
          <cell r="Y33">
            <v>0</v>
          </cell>
          <cell r="Z33">
            <v>13800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100</v>
          </cell>
          <cell r="AG33">
            <v>0</v>
          </cell>
          <cell r="AH33">
            <v>0</v>
          </cell>
          <cell r="AI33">
            <v>100</v>
          </cell>
          <cell r="AJ33">
            <v>0</v>
          </cell>
          <cell r="AK33">
            <v>13900</v>
          </cell>
        </row>
        <row r="34">
          <cell r="A34" t="str">
            <v>ü</v>
          </cell>
          <cell r="B34" t="str">
            <v>ü</v>
          </cell>
          <cell r="F34" t="str">
            <v>Jackson</v>
          </cell>
          <cell r="G34">
            <v>1920</v>
          </cell>
          <cell r="H34" t="str">
            <v>Q1</v>
          </cell>
          <cell r="I34" t="str">
            <v>Jul-Aug-Sep</v>
          </cell>
          <cell r="J34">
            <v>11353.056311495493</v>
          </cell>
          <cell r="K34">
            <v>2415.9936885045067</v>
          </cell>
          <cell r="L34">
            <v>12160</v>
          </cell>
          <cell r="M34">
            <v>13769.05</v>
          </cell>
          <cell r="N34">
            <v>-1609.05</v>
          </cell>
          <cell r="O34" t="str">
            <v>Insufficient</v>
          </cell>
          <cell r="P34">
            <v>12160</v>
          </cell>
          <cell r="Q34">
            <v>5430</v>
          </cell>
          <cell r="R34">
            <v>700</v>
          </cell>
          <cell r="S34">
            <v>0</v>
          </cell>
          <cell r="T34">
            <v>1200</v>
          </cell>
          <cell r="U34">
            <v>0</v>
          </cell>
          <cell r="V34">
            <v>1900</v>
          </cell>
          <cell r="W34">
            <v>4050</v>
          </cell>
          <cell r="X34">
            <v>450</v>
          </cell>
          <cell r="Y34">
            <v>0</v>
          </cell>
          <cell r="Z34">
            <v>4500</v>
          </cell>
          <cell r="AA34">
            <v>330</v>
          </cell>
          <cell r="AB34">
            <v>0</v>
          </cell>
          <cell r="AC34">
            <v>0</v>
          </cell>
          <cell r="AD34">
            <v>330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4830</v>
          </cell>
        </row>
        <row r="35">
          <cell r="A35" t="str">
            <v>ü</v>
          </cell>
          <cell r="B35" t="str">
            <v>ü</v>
          </cell>
          <cell r="F35" t="str">
            <v>Jefferson</v>
          </cell>
          <cell r="G35">
            <v>1920</v>
          </cell>
          <cell r="H35" t="str">
            <v>Q1</v>
          </cell>
          <cell r="I35" t="str">
            <v>Jul-Aug-Sep</v>
          </cell>
          <cell r="J35">
            <v>9622.877920658595</v>
          </cell>
          <cell r="K35">
            <v>2047.8020793414055</v>
          </cell>
          <cell r="L35">
            <v>12587</v>
          </cell>
          <cell r="M35">
            <v>11670.68</v>
          </cell>
          <cell r="N35">
            <v>916.32</v>
          </cell>
          <cell r="O35" t="str">
            <v>Unexpended</v>
          </cell>
          <cell r="P35">
            <v>12587</v>
          </cell>
          <cell r="Q35">
            <v>6837</v>
          </cell>
          <cell r="R35">
            <v>250</v>
          </cell>
          <cell r="S35">
            <v>0</v>
          </cell>
          <cell r="T35">
            <v>0</v>
          </cell>
          <cell r="U35">
            <v>0</v>
          </cell>
          <cell r="V35">
            <v>250</v>
          </cell>
          <cell r="W35">
            <v>4500</v>
          </cell>
          <cell r="X35">
            <v>0</v>
          </cell>
          <cell r="Y35">
            <v>0</v>
          </cell>
          <cell r="Z35">
            <v>4500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1000</v>
          </cell>
          <cell r="AH35">
            <v>0</v>
          </cell>
          <cell r="AI35">
            <v>1000</v>
          </cell>
          <cell r="AJ35">
            <v>0</v>
          </cell>
          <cell r="AK35">
            <v>5500</v>
          </cell>
        </row>
        <row r="36">
          <cell r="A36" t="str">
            <v>ü</v>
          </cell>
          <cell r="B36" t="str">
            <v>ü</v>
          </cell>
          <cell r="F36" t="str">
            <v>Lafayette</v>
          </cell>
          <cell r="G36">
            <v>1920</v>
          </cell>
          <cell r="H36" t="str">
            <v>Q1</v>
          </cell>
          <cell r="I36" t="str">
            <v>Jul-Aug-Sep</v>
          </cell>
          <cell r="J36">
            <v>0</v>
          </cell>
          <cell r="K36">
            <v>0</v>
          </cell>
          <cell r="L36">
            <v>1503</v>
          </cell>
          <cell r="M36">
            <v>0</v>
          </cell>
          <cell r="N36">
            <v>2134.91</v>
          </cell>
          <cell r="O36" t="str">
            <v>Unexpended</v>
          </cell>
          <cell r="P36">
            <v>1503</v>
          </cell>
          <cell r="Q36">
            <v>1200</v>
          </cell>
          <cell r="R36">
            <v>75</v>
          </cell>
          <cell r="S36">
            <v>39</v>
          </cell>
          <cell r="T36">
            <v>9</v>
          </cell>
          <cell r="U36">
            <v>0</v>
          </cell>
          <cell r="V36">
            <v>123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180</v>
          </cell>
          <cell r="AB36">
            <v>0</v>
          </cell>
          <cell r="AC36">
            <v>0</v>
          </cell>
          <cell r="AD36">
            <v>180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180</v>
          </cell>
        </row>
        <row r="37">
          <cell r="A37" t="str">
            <v>ü</v>
          </cell>
          <cell r="B37" t="str">
            <v>ü</v>
          </cell>
          <cell r="F37" t="str">
            <v>Lake</v>
          </cell>
          <cell r="G37">
            <v>1920</v>
          </cell>
          <cell r="H37" t="str">
            <v>Q1</v>
          </cell>
          <cell r="I37" t="str">
            <v>Jul-Aug-Sep</v>
          </cell>
          <cell r="J37">
            <v>45233.29302116199</v>
          </cell>
          <cell r="K37">
            <v>9625.8969788380145</v>
          </cell>
          <cell r="L37">
            <v>62024</v>
          </cell>
          <cell r="M37">
            <v>54859.19</v>
          </cell>
          <cell r="N37">
            <v>7164.81</v>
          </cell>
          <cell r="O37" t="str">
            <v>Unexpended</v>
          </cell>
          <cell r="P37">
            <v>62024</v>
          </cell>
          <cell r="Q37">
            <v>40929</v>
          </cell>
          <cell r="R37">
            <v>5750</v>
          </cell>
          <cell r="S37">
            <v>0</v>
          </cell>
          <cell r="T37">
            <v>1863</v>
          </cell>
          <cell r="U37">
            <v>357</v>
          </cell>
          <cell r="V37">
            <v>7970</v>
          </cell>
          <cell r="W37">
            <v>0</v>
          </cell>
          <cell r="X37">
            <v>0</v>
          </cell>
          <cell r="Y37">
            <v>12000</v>
          </cell>
          <cell r="Z37">
            <v>12000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1125</v>
          </cell>
          <cell r="AG37">
            <v>0</v>
          </cell>
          <cell r="AH37">
            <v>0</v>
          </cell>
          <cell r="AI37">
            <v>1125</v>
          </cell>
          <cell r="AJ37">
            <v>0</v>
          </cell>
          <cell r="AK37">
            <v>13125</v>
          </cell>
        </row>
        <row r="38">
          <cell r="A38" t="str">
            <v>ü</v>
          </cell>
          <cell r="B38" t="str">
            <v>ü</v>
          </cell>
          <cell r="F38" t="str">
            <v>Lee</v>
          </cell>
          <cell r="G38">
            <v>1920</v>
          </cell>
          <cell r="H38" t="str">
            <v>Q1</v>
          </cell>
          <cell r="I38" t="str">
            <v>Jul-Aug-Sep</v>
          </cell>
          <cell r="J38">
            <v>54504.474009998463</v>
          </cell>
          <cell r="K38">
            <v>11598.855990001535</v>
          </cell>
          <cell r="L38">
            <v>70697</v>
          </cell>
          <cell r="M38">
            <v>66103.33</v>
          </cell>
          <cell r="N38">
            <v>4593.67</v>
          </cell>
          <cell r="O38" t="str">
            <v>Unexpended</v>
          </cell>
          <cell r="P38">
            <v>70697</v>
          </cell>
          <cell r="Q38">
            <v>36182</v>
          </cell>
          <cell r="R38">
            <v>15250</v>
          </cell>
          <cell r="S38">
            <v>9200</v>
          </cell>
          <cell r="T38">
            <v>250</v>
          </cell>
          <cell r="U38">
            <v>0</v>
          </cell>
          <cell r="V38">
            <v>24700</v>
          </cell>
          <cell r="W38">
            <v>4365</v>
          </cell>
          <cell r="X38">
            <v>3360</v>
          </cell>
          <cell r="Y38">
            <v>0</v>
          </cell>
          <cell r="Z38">
            <v>7725</v>
          </cell>
          <cell r="AA38">
            <v>1110</v>
          </cell>
          <cell r="AB38">
            <v>0</v>
          </cell>
          <cell r="AC38">
            <v>0</v>
          </cell>
          <cell r="AD38">
            <v>1110</v>
          </cell>
          <cell r="AE38">
            <v>0</v>
          </cell>
          <cell r="AF38">
            <v>980</v>
          </cell>
          <cell r="AG38">
            <v>0</v>
          </cell>
          <cell r="AH38">
            <v>0</v>
          </cell>
          <cell r="AI38">
            <v>980</v>
          </cell>
          <cell r="AJ38">
            <v>0</v>
          </cell>
          <cell r="AK38">
            <v>9815</v>
          </cell>
        </row>
        <row r="39">
          <cell r="A39" t="str">
            <v>ü</v>
          </cell>
          <cell r="B39" t="str">
            <v>ü</v>
          </cell>
          <cell r="F39" t="str">
            <v>Leon</v>
          </cell>
          <cell r="G39">
            <v>1920</v>
          </cell>
          <cell r="H39" t="str">
            <v>Q1</v>
          </cell>
          <cell r="I39" t="str">
            <v>Jul-Aug-Sep</v>
          </cell>
          <cell r="J39">
            <v>71344.048631849131</v>
          </cell>
          <cell r="K39">
            <v>15182.411368150864</v>
          </cell>
          <cell r="L39">
            <v>63897</v>
          </cell>
          <cell r="M39">
            <v>86526.459999999992</v>
          </cell>
          <cell r="N39">
            <v>-22629.46</v>
          </cell>
          <cell r="O39" t="str">
            <v>Insufficient</v>
          </cell>
          <cell r="P39">
            <v>63897</v>
          </cell>
          <cell r="Q39">
            <v>43667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14850</v>
          </cell>
          <cell r="X39">
            <v>4980</v>
          </cell>
          <cell r="Y39">
            <v>0</v>
          </cell>
          <cell r="Z39">
            <v>19830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400</v>
          </cell>
          <cell r="AG39">
            <v>0</v>
          </cell>
          <cell r="AH39">
            <v>0</v>
          </cell>
          <cell r="AI39">
            <v>400</v>
          </cell>
          <cell r="AJ39">
            <v>0</v>
          </cell>
          <cell r="AK39">
            <v>20230</v>
          </cell>
        </row>
        <row r="40">
          <cell r="A40" t="str">
            <v>ü</v>
          </cell>
          <cell r="B40" t="str">
            <v>ü</v>
          </cell>
          <cell r="F40" t="str">
            <v>Levy</v>
          </cell>
          <cell r="G40">
            <v>1920</v>
          </cell>
          <cell r="H40" t="str">
            <v>Q1</v>
          </cell>
          <cell r="I40" t="str">
            <v>Jul-Aug-Sep</v>
          </cell>
          <cell r="J40">
            <v>19713.200921704942</v>
          </cell>
          <cell r="K40">
            <v>4195.0790782950553</v>
          </cell>
          <cell r="L40">
            <v>17135</v>
          </cell>
          <cell r="M40">
            <v>23908.28</v>
          </cell>
          <cell r="N40">
            <v>-6773.28</v>
          </cell>
          <cell r="O40" t="str">
            <v>Insufficient</v>
          </cell>
          <cell r="P40">
            <v>17135</v>
          </cell>
          <cell r="Q40">
            <v>13000</v>
          </cell>
          <cell r="R40">
            <v>800</v>
          </cell>
          <cell r="S40">
            <v>65</v>
          </cell>
          <cell r="T40">
            <v>150</v>
          </cell>
          <cell r="U40">
            <v>0</v>
          </cell>
          <cell r="V40">
            <v>1015</v>
          </cell>
          <cell r="W40">
            <v>2460</v>
          </cell>
          <cell r="X40">
            <v>360</v>
          </cell>
          <cell r="Y40">
            <v>0</v>
          </cell>
          <cell r="Z40">
            <v>2820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300</v>
          </cell>
          <cell r="AG40">
            <v>0</v>
          </cell>
          <cell r="AH40">
            <v>0</v>
          </cell>
          <cell r="AI40">
            <v>300</v>
          </cell>
          <cell r="AJ40">
            <v>0</v>
          </cell>
          <cell r="AK40">
            <v>3120</v>
          </cell>
        </row>
        <row r="41">
          <cell r="A41" t="str">
            <v>ü</v>
          </cell>
          <cell r="B41" t="str">
            <v>ü</v>
          </cell>
          <cell r="F41" t="str">
            <v>Liberty</v>
          </cell>
          <cell r="G41">
            <v>1920</v>
          </cell>
          <cell r="H41" t="str">
            <v>Q1</v>
          </cell>
          <cell r="I41" t="str">
            <v>Jul-Aug-Sep</v>
          </cell>
          <cell r="J41">
            <v>1595.3587600350183</v>
          </cell>
          <cell r="K41">
            <v>339.50123996498166</v>
          </cell>
          <cell r="L41">
            <v>2958</v>
          </cell>
          <cell r="M41">
            <v>1934.8600000000001</v>
          </cell>
          <cell r="N41">
            <v>1023.14</v>
          </cell>
          <cell r="O41" t="str">
            <v>Unexpended</v>
          </cell>
          <cell r="P41">
            <v>2958</v>
          </cell>
          <cell r="Q41">
            <v>1338</v>
          </cell>
          <cell r="R41">
            <v>350</v>
          </cell>
          <cell r="S41">
            <v>0</v>
          </cell>
          <cell r="T41">
            <v>0</v>
          </cell>
          <cell r="U41">
            <v>0</v>
          </cell>
          <cell r="V41">
            <v>350</v>
          </cell>
          <cell r="W41">
            <v>1230</v>
          </cell>
          <cell r="X41">
            <v>0</v>
          </cell>
          <cell r="Y41">
            <v>0</v>
          </cell>
          <cell r="Z41">
            <v>1230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40</v>
          </cell>
          <cell r="AI41">
            <v>40</v>
          </cell>
          <cell r="AJ41">
            <v>0</v>
          </cell>
          <cell r="AK41">
            <v>1270</v>
          </cell>
        </row>
        <row r="42">
          <cell r="A42" t="str">
            <v>ü</v>
          </cell>
          <cell r="B42" t="str">
            <v>ü</v>
          </cell>
          <cell r="F42" t="str">
            <v>Madison</v>
          </cell>
          <cell r="G42">
            <v>1920</v>
          </cell>
          <cell r="H42" t="str">
            <v>Q1</v>
          </cell>
          <cell r="I42" t="str">
            <v>Jul-Aug-Sep</v>
          </cell>
          <cell r="J42">
            <v>1081.0883672306595</v>
          </cell>
          <cell r="K42">
            <v>230.06163276934018</v>
          </cell>
          <cell r="L42">
            <v>5746</v>
          </cell>
          <cell r="M42">
            <v>1311.1499999999996</v>
          </cell>
          <cell r="N42">
            <v>4434.8500000000004</v>
          </cell>
          <cell r="O42" t="str">
            <v>Unexpended</v>
          </cell>
          <cell r="P42">
            <v>5746</v>
          </cell>
          <cell r="Q42">
            <v>1173</v>
          </cell>
          <cell r="R42">
            <v>370</v>
          </cell>
          <cell r="S42">
            <v>0</v>
          </cell>
          <cell r="T42">
            <v>183</v>
          </cell>
          <cell r="U42">
            <v>0</v>
          </cell>
          <cell r="V42">
            <v>553</v>
          </cell>
          <cell r="W42">
            <v>3705</v>
          </cell>
          <cell r="X42">
            <v>0</v>
          </cell>
          <cell r="Y42">
            <v>0</v>
          </cell>
          <cell r="Z42">
            <v>3705</v>
          </cell>
          <cell r="AA42">
            <v>315</v>
          </cell>
          <cell r="AB42">
            <v>0</v>
          </cell>
          <cell r="AC42">
            <v>0</v>
          </cell>
          <cell r="AD42">
            <v>315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4020</v>
          </cell>
        </row>
        <row r="43">
          <cell r="A43" t="str">
            <v>ü</v>
          </cell>
          <cell r="B43" t="str">
            <v>ü</v>
          </cell>
          <cell r="F43" t="str">
            <v>Manatee</v>
          </cell>
          <cell r="G43">
            <v>1920</v>
          </cell>
          <cell r="H43" t="str">
            <v>Q1</v>
          </cell>
          <cell r="I43" t="str">
            <v>Jul-Aug-Sep</v>
          </cell>
          <cell r="J43">
            <v>35189.0450061667</v>
          </cell>
          <cell r="K43">
            <v>7488.4249938333032</v>
          </cell>
          <cell r="L43">
            <v>35698</v>
          </cell>
          <cell r="M43">
            <v>42677.47</v>
          </cell>
          <cell r="N43">
            <v>-6979.47</v>
          </cell>
          <cell r="O43" t="str">
            <v>Insufficient</v>
          </cell>
          <cell r="P43">
            <v>35698</v>
          </cell>
          <cell r="Q43">
            <v>13592</v>
          </cell>
          <cell r="R43">
            <v>0</v>
          </cell>
          <cell r="S43">
            <v>0</v>
          </cell>
          <cell r="T43">
            <v>132</v>
          </cell>
          <cell r="U43">
            <v>242</v>
          </cell>
          <cell r="V43">
            <v>374</v>
          </cell>
          <cell r="W43">
            <v>17951</v>
          </cell>
          <cell r="X43">
            <v>2414</v>
          </cell>
          <cell r="Y43">
            <v>0</v>
          </cell>
          <cell r="Z43">
            <v>20365</v>
          </cell>
          <cell r="AA43">
            <v>845</v>
          </cell>
          <cell r="AB43">
            <v>0</v>
          </cell>
          <cell r="AC43">
            <v>0</v>
          </cell>
          <cell r="AD43">
            <v>845</v>
          </cell>
          <cell r="AE43">
            <v>0</v>
          </cell>
          <cell r="AF43">
            <v>285</v>
          </cell>
          <cell r="AG43">
            <v>64</v>
          </cell>
          <cell r="AH43">
            <v>173</v>
          </cell>
          <cell r="AI43">
            <v>522</v>
          </cell>
          <cell r="AJ43">
            <v>0</v>
          </cell>
          <cell r="AK43">
            <v>21732</v>
          </cell>
        </row>
        <row r="44">
          <cell r="A44" t="str">
            <v>ü</v>
          </cell>
          <cell r="B44" t="str">
            <v>ü</v>
          </cell>
          <cell r="F44" t="str">
            <v>Marion</v>
          </cell>
          <cell r="G44">
            <v>1920</v>
          </cell>
          <cell r="H44" t="str">
            <v>Q1</v>
          </cell>
          <cell r="I44" t="str">
            <v>Jul-Aug-Sep</v>
          </cell>
          <cell r="J44">
            <v>89920.150559937436</v>
          </cell>
          <cell r="K44">
            <v>19135.509440062564</v>
          </cell>
          <cell r="L44">
            <v>64694</v>
          </cell>
          <cell r="M44">
            <v>109055.66</v>
          </cell>
          <cell r="N44">
            <v>-44361.66</v>
          </cell>
          <cell r="O44" t="str">
            <v>Insufficient</v>
          </cell>
          <cell r="P44">
            <v>64694</v>
          </cell>
          <cell r="Q44">
            <v>20889</v>
          </cell>
          <cell r="R44">
            <v>4371</v>
          </cell>
          <cell r="S44">
            <v>2385</v>
          </cell>
          <cell r="T44">
            <v>0</v>
          </cell>
          <cell r="U44">
            <v>0</v>
          </cell>
          <cell r="V44">
            <v>6756</v>
          </cell>
          <cell r="W44">
            <v>26595</v>
          </cell>
          <cell r="X44">
            <v>5190</v>
          </cell>
          <cell r="Y44">
            <v>0</v>
          </cell>
          <cell r="Z44">
            <v>31785</v>
          </cell>
          <cell r="AA44">
            <v>105</v>
          </cell>
          <cell r="AB44">
            <v>360</v>
          </cell>
          <cell r="AC44">
            <v>0</v>
          </cell>
          <cell r="AD44">
            <v>465</v>
          </cell>
          <cell r="AE44">
            <v>0</v>
          </cell>
          <cell r="AF44">
            <v>4799</v>
          </cell>
          <cell r="AG44">
            <v>0</v>
          </cell>
          <cell r="AH44">
            <v>0</v>
          </cell>
          <cell r="AI44">
            <v>4799</v>
          </cell>
          <cell r="AJ44">
            <v>0</v>
          </cell>
          <cell r="AK44">
            <v>37049</v>
          </cell>
        </row>
        <row r="45">
          <cell r="A45" t="str">
            <v>ü</v>
          </cell>
          <cell r="B45" t="str">
            <v>ü</v>
          </cell>
          <cell r="F45" t="str">
            <v>Martin</v>
          </cell>
          <cell r="G45">
            <v>1920</v>
          </cell>
          <cell r="H45" t="str">
            <v>Q1</v>
          </cell>
          <cell r="I45" t="str">
            <v>Jul-Aug-Sep</v>
          </cell>
          <cell r="J45">
            <v>30440.262420032464</v>
          </cell>
          <cell r="K45">
            <v>6477.8575799675373</v>
          </cell>
          <cell r="L45">
            <v>36756</v>
          </cell>
          <cell r="M45">
            <v>36918.120000000003</v>
          </cell>
          <cell r="N45">
            <v>-162.12</v>
          </cell>
          <cell r="O45" t="str">
            <v>Insufficient</v>
          </cell>
          <cell r="P45">
            <v>36756</v>
          </cell>
          <cell r="Q45">
            <v>20569</v>
          </cell>
          <cell r="R45">
            <v>2499</v>
          </cell>
          <cell r="S45">
            <v>884</v>
          </cell>
          <cell r="T45">
            <v>222</v>
          </cell>
          <cell r="U45">
            <v>37</v>
          </cell>
          <cell r="V45">
            <v>3642</v>
          </cell>
          <cell r="W45">
            <v>8585</v>
          </cell>
          <cell r="X45">
            <v>3550</v>
          </cell>
          <cell r="Y45">
            <v>0</v>
          </cell>
          <cell r="Z45">
            <v>12135</v>
          </cell>
          <cell r="AA45">
            <v>225</v>
          </cell>
          <cell r="AB45">
            <v>0</v>
          </cell>
          <cell r="AC45">
            <v>0</v>
          </cell>
          <cell r="AD45">
            <v>225</v>
          </cell>
          <cell r="AE45">
            <v>0</v>
          </cell>
          <cell r="AF45">
            <v>115</v>
          </cell>
          <cell r="AG45">
            <v>0</v>
          </cell>
          <cell r="AH45">
            <v>70</v>
          </cell>
          <cell r="AI45">
            <v>185</v>
          </cell>
          <cell r="AJ45">
            <v>0</v>
          </cell>
          <cell r="AK45">
            <v>12545</v>
          </cell>
        </row>
        <row r="46">
          <cell r="A46" t="str">
            <v>ü</v>
          </cell>
          <cell r="B46" t="str">
            <v>ü</v>
          </cell>
          <cell r="F46" t="str">
            <v>Miami-Dade</v>
          </cell>
          <cell r="G46">
            <v>1920</v>
          </cell>
          <cell r="H46" t="str">
            <v>Q1</v>
          </cell>
          <cell r="I46" t="str">
            <v>Jul-Aug-Sep</v>
          </cell>
          <cell r="J46">
            <v>231138.85319422022</v>
          </cell>
          <cell r="K46">
            <v>49187.636805779759</v>
          </cell>
          <cell r="L46">
            <v>278463</v>
          </cell>
          <cell r="M46">
            <v>280326.49</v>
          </cell>
          <cell r="N46">
            <v>-1863.49</v>
          </cell>
          <cell r="O46" t="str">
            <v>Insufficient</v>
          </cell>
          <cell r="P46">
            <v>278463</v>
          </cell>
          <cell r="Q46">
            <v>168963</v>
          </cell>
          <cell r="R46">
            <v>26005</v>
          </cell>
          <cell r="S46">
            <v>1400</v>
          </cell>
          <cell r="T46">
            <v>2550</v>
          </cell>
          <cell r="U46">
            <v>2706</v>
          </cell>
          <cell r="V46">
            <v>32661</v>
          </cell>
          <cell r="W46">
            <v>69528</v>
          </cell>
          <cell r="X46">
            <v>0</v>
          </cell>
          <cell r="Y46">
            <v>0</v>
          </cell>
          <cell r="Z46">
            <v>69528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3811</v>
          </cell>
          <cell r="AG46">
            <v>0</v>
          </cell>
          <cell r="AH46">
            <v>0</v>
          </cell>
          <cell r="AI46">
            <v>3811</v>
          </cell>
          <cell r="AJ46">
            <v>3500</v>
          </cell>
          <cell r="AK46">
            <v>76839</v>
          </cell>
        </row>
        <row r="47">
          <cell r="A47" t="str">
            <v>ü</v>
          </cell>
          <cell r="B47" t="str">
            <v>ü</v>
          </cell>
          <cell r="F47" t="str">
            <v>Monroe</v>
          </cell>
          <cell r="G47">
            <v>1920</v>
          </cell>
          <cell r="H47" t="str">
            <v>Q1</v>
          </cell>
          <cell r="I47" t="str">
            <v>Jul-Aug-Sep</v>
          </cell>
          <cell r="J47">
            <v>7360.5944564825395</v>
          </cell>
          <cell r="K47">
            <v>1566.3755435174596</v>
          </cell>
          <cell r="L47">
            <v>12605</v>
          </cell>
          <cell r="M47">
            <v>8926.9699999999993</v>
          </cell>
          <cell r="N47">
            <v>3678.03</v>
          </cell>
          <cell r="O47" t="str">
            <v>Unexpended</v>
          </cell>
          <cell r="P47">
            <v>12605</v>
          </cell>
          <cell r="Q47">
            <v>6027</v>
          </cell>
          <cell r="R47">
            <v>1070</v>
          </cell>
          <cell r="S47">
            <v>1967</v>
          </cell>
          <cell r="T47">
            <v>514</v>
          </cell>
          <cell r="U47">
            <v>204</v>
          </cell>
          <cell r="V47">
            <v>3755</v>
          </cell>
          <cell r="W47">
            <v>2585</v>
          </cell>
          <cell r="X47">
            <v>0</v>
          </cell>
          <cell r="Y47">
            <v>0</v>
          </cell>
          <cell r="Z47">
            <v>2585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238</v>
          </cell>
          <cell r="AF47">
            <v>0</v>
          </cell>
          <cell r="AG47">
            <v>0</v>
          </cell>
          <cell r="AH47">
            <v>0</v>
          </cell>
          <cell r="AI47">
            <v>238</v>
          </cell>
          <cell r="AJ47">
            <v>0</v>
          </cell>
          <cell r="AK47">
            <v>2823</v>
          </cell>
        </row>
        <row r="48">
          <cell r="A48" t="str">
            <v>ü</v>
          </cell>
          <cell r="B48" t="str">
            <v>ü</v>
          </cell>
          <cell r="F48" t="str">
            <v>Nassau</v>
          </cell>
          <cell r="G48">
            <v>1920</v>
          </cell>
          <cell r="H48" t="str">
            <v>Q1</v>
          </cell>
          <cell r="I48" t="str">
            <v>Jul-Aug-Sep</v>
          </cell>
          <cell r="J48">
            <v>26632.323133530019</v>
          </cell>
          <cell r="K48">
            <v>5667.5068664699838</v>
          </cell>
          <cell r="L48">
            <v>21773</v>
          </cell>
          <cell r="M48">
            <v>32299.83</v>
          </cell>
          <cell r="N48">
            <v>-10526.83</v>
          </cell>
          <cell r="O48" t="str">
            <v>Insufficient</v>
          </cell>
          <cell r="P48">
            <v>21773</v>
          </cell>
          <cell r="Q48">
            <v>17331</v>
          </cell>
          <cell r="R48">
            <v>592</v>
          </cell>
          <cell r="S48">
            <v>0</v>
          </cell>
          <cell r="T48">
            <v>100</v>
          </cell>
          <cell r="U48">
            <v>0</v>
          </cell>
          <cell r="V48">
            <v>692</v>
          </cell>
          <cell r="W48">
            <v>2250</v>
          </cell>
          <cell r="X48">
            <v>1050</v>
          </cell>
          <cell r="Y48">
            <v>450</v>
          </cell>
          <cell r="Z48">
            <v>3750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3750</v>
          </cell>
        </row>
        <row r="49">
          <cell r="A49" t="str">
            <v>ü</v>
          </cell>
          <cell r="B49" t="str">
            <v>ü</v>
          </cell>
          <cell r="F49" t="str">
            <v>Okaloosa</v>
          </cell>
          <cell r="G49">
            <v>1920</v>
          </cell>
          <cell r="H49" t="str">
            <v>Q1</v>
          </cell>
          <cell r="I49" t="str">
            <v>Jul-Aug-Sep</v>
          </cell>
          <cell r="J49">
            <v>25651.539384286323</v>
          </cell>
          <cell r="K49">
            <v>5458.7906157136786</v>
          </cell>
          <cell r="L49">
            <v>27707</v>
          </cell>
          <cell r="M49">
            <v>31110.33</v>
          </cell>
          <cell r="N49">
            <v>-3403.33</v>
          </cell>
          <cell r="O49" t="str">
            <v>Insufficient</v>
          </cell>
          <cell r="P49">
            <v>27707</v>
          </cell>
          <cell r="Q49">
            <v>11721</v>
          </cell>
          <cell r="R49">
            <v>5642</v>
          </cell>
          <cell r="S49">
            <v>0</v>
          </cell>
          <cell r="T49">
            <v>107</v>
          </cell>
          <cell r="U49">
            <v>1875</v>
          </cell>
          <cell r="V49">
            <v>7624</v>
          </cell>
          <cell r="W49">
            <v>5220</v>
          </cell>
          <cell r="X49">
            <v>2790</v>
          </cell>
          <cell r="Y49">
            <v>0</v>
          </cell>
          <cell r="Z49">
            <v>8010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352</v>
          </cell>
          <cell r="AG49">
            <v>0</v>
          </cell>
          <cell r="AH49">
            <v>0</v>
          </cell>
          <cell r="AI49">
            <v>352</v>
          </cell>
          <cell r="AJ49">
            <v>0</v>
          </cell>
          <cell r="AK49">
            <v>8362</v>
          </cell>
        </row>
        <row r="50">
          <cell r="A50" t="str">
            <v>ü</v>
          </cell>
          <cell r="B50" t="str">
            <v>ü</v>
          </cell>
          <cell r="F50" t="str">
            <v>Okeechobee</v>
          </cell>
          <cell r="G50">
            <v>1920</v>
          </cell>
          <cell r="H50" t="str">
            <v>Q1</v>
          </cell>
          <cell r="I50" t="str">
            <v>Jul-Aug-Sep</v>
          </cell>
          <cell r="J50">
            <v>38684.526956161455</v>
          </cell>
          <cell r="K50">
            <v>8232.2830438385463</v>
          </cell>
          <cell r="L50">
            <v>21274</v>
          </cell>
          <cell r="M50">
            <v>46916.81</v>
          </cell>
          <cell r="N50">
            <v>-25642.81</v>
          </cell>
          <cell r="O50" t="str">
            <v>Insufficient</v>
          </cell>
          <cell r="P50">
            <v>21274</v>
          </cell>
          <cell r="Q50">
            <v>12859</v>
          </cell>
          <cell r="R50">
            <v>1695</v>
          </cell>
          <cell r="S50">
            <v>0</v>
          </cell>
          <cell r="T50">
            <v>420</v>
          </cell>
          <cell r="U50">
            <v>75</v>
          </cell>
          <cell r="V50">
            <v>2190</v>
          </cell>
          <cell r="W50">
            <v>5475</v>
          </cell>
          <cell r="X50">
            <v>570</v>
          </cell>
          <cell r="Y50">
            <v>0</v>
          </cell>
          <cell r="Z50">
            <v>6045</v>
          </cell>
          <cell r="AA50">
            <v>180</v>
          </cell>
          <cell r="AB50">
            <v>0</v>
          </cell>
          <cell r="AC50">
            <v>0</v>
          </cell>
          <cell r="AD50">
            <v>180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6225</v>
          </cell>
        </row>
        <row r="51">
          <cell r="A51" t="str">
            <v>ü</v>
          </cell>
          <cell r="B51" t="str">
            <v>ü</v>
          </cell>
          <cell r="F51" t="str">
            <v>Orange</v>
          </cell>
          <cell r="G51">
            <v>1920</v>
          </cell>
          <cell r="H51" t="str">
            <v>Q1</v>
          </cell>
          <cell r="I51" t="str">
            <v>Jul-Aug-Sep</v>
          </cell>
          <cell r="J51">
            <v>149360.53525349835</v>
          </cell>
          <cell r="K51">
            <v>31784.754746501654</v>
          </cell>
          <cell r="L51">
            <v>168055</v>
          </cell>
          <cell r="M51">
            <v>181145.29</v>
          </cell>
          <cell r="N51">
            <v>-13090.29</v>
          </cell>
          <cell r="O51" t="str">
            <v>Insufficient</v>
          </cell>
          <cell r="P51">
            <v>168055</v>
          </cell>
          <cell r="Q51">
            <v>54761</v>
          </cell>
          <cell r="R51">
            <v>31189</v>
          </cell>
          <cell r="S51">
            <v>2414</v>
          </cell>
          <cell r="T51">
            <v>300</v>
          </cell>
          <cell r="U51">
            <v>3391</v>
          </cell>
          <cell r="V51">
            <v>37294</v>
          </cell>
          <cell r="W51">
            <v>48000</v>
          </cell>
          <cell r="X51">
            <v>24000</v>
          </cell>
          <cell r="Y51">
            <v>0</v>
          </cell>
          <cell r="Z51">
            <v>72000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3000</v>
          </cell>
          <cell r="AG51">
            <v>1000</v>
          </cell>
          <cell r="AH51">
            <v>0</v>
          </cell>
          <cell r="AI51">
            <v>4000</v>
          </cell>
          <cell r="AJ51">
            <v>0</v>
          </cell>
          <cell r="AK51">
            <v>76000</v>
          </cell>
        </row>
        <row r="52">
          <cell r="A52" t="str">
            <v>ü</v>
          </cell>
          <cell r="B52" t="str">
            <v>ü</v>
          </cell>
          <cell r="F52" t="str">
            <v>Osceola</v>
          </cell>
          <cell r="G52">
            <v>1920</v>
          </cell>
          <cell r="H52" t="str">
            <v>Q1</v>
          </cell>
          <cell r="I52" t="str">
            <v>Jul-Aug-Sep</v>
          </cell>
          <cell r="J52">
            <v>84348.680463382538</v>
          </cell>
          <cell r="K52">
            <v>17949.869536617469</v>
          </cell>
          <cell r="L52">
            <v>79721</v>
          </cell>
          <cell r="M52">
            <v>102298.55</v>
          </cell>
          <cell r="N52">
            <v>-22577.55</v>
          </cell>
          <cell r="O52" t="str">
            <v>Insufficient</v>
          </cell>
          <cell r="P52">
            <v>79721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42416</v>
          </cell>
          <cell r="V52">
            <v>42416</v>
          </cell>
          <cell r="W52">
            <v>35775</v>
          </cell>
          <cell r="X52">
            <v>0</v>
          </cell>
          <cell r="Y52">
            <v>0</v>
          </cell>
          <cell r="Z52">
            <v>35775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1530</v>
          </cell>
          <cell r="AG52">
            <v>0</v>
          </cell>
          <cell r="AH52">
            <v>0</v>
          </cell>
          <cell r="AI52">
            <v>1530</v>
          </cell>
          <cell r="AJ52">
            <v>0</v>
          </cell>
          <cell r="AK52">
            <v>37305</v>
          </cell>
        </row>
        <row r="53">
          <cell r="A53" t="str">
            <v>ü</v>
          </cell>
          <cell r="B53" t="str">
            <v>ü</v>
          </cell>
          <cell r="F53" t="str">
            <v>Palm Beach</v>
          </cell>
          <cell r="G53">
            <v>1920</v>
          </cell>
          <cell r="H53" t="str">
            <v>Q1</v>
          </cell>
          <cell r="I53" t="str">
            <v>Jul-Aug-Sep</v>
          </cell>
          <cell r="J53">
            <v>155410.90321419635</v>
          </cell>
          <cell r="K53">
            <v>33072.306785803637</v>
          </cell>
          <cell r="L53">
            <v>223212</v>
          </cell>
          <cell r="M53">
            <v>188483.21</v>
          </cell>
          <cell r="N53">
            <v>34728.79</v>
          </cell>
          <cell r="O53" t="str">
            <v>Unexpended</v>
          </cell>
          <cell r="P53">
            <v>223212</v>
          </cell>
          <cell r="Q53">
            <v>62903</v>
          </cell>
          <cell r="R53">
            <v>21258</v>
          </cell>
          <cell r="S53">
            <v>7784</v>
          </cell>
          <cell r="T53">
            <v>2607</v>
          </cell>
          <cell r="U53">
            <v>4833</v>
          </cell>
          <cell r="V53">
            <v>36482</v>
          </cell>
          <cell r="W53">
            <v>88575</v>
          </cell>
          <cell r="X53">
            <v>30210</v>
          </cell>
          <cell r="Y53">
            <v>0</v>
          </cell>
          <cell r="Z53">
            <v>118785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4794</v>
          </cell>
          <cell r="AG53">
            <v>248</v>
          </cell>
          <cell r="AI53">
            <v>5042</v>
          </cell>
          <cell r="AJ53">
            <v>0</v>
          </cell>
          <cell r="AK53">
            <v>123827</v>
          </cell>
        </row>
        <row r="54">
          <cell r="A54" t="str">
            <v>ü</v>
          </cell>
          <cell r="B54" t="str">
            <v>ü</v>
          </cell>
          <cell r="F54" t="str">
            <v>Pasco</v>
          </cell>
          <cell r="G54">
            <v>1920</v>
          </cell>
          <cell r="H54" t="str">
            <v>Q1</v>
          </cell>
          <cell r="I54" t="str">
            <v>Jul-Aug-Sep</v>
          </cell>
          <cell r="J54">
            <v>73256.407913308474</v>
          </cell>
          <cell r="K54">
            <v>15589.372086691526</v>
          </cell>
          <cell r="L54">
            <v>65663</v>
          </cell>
          <cell r="M54">
            <v>88845.78</v>
          </cell>
          <cell r="N54">
            <v>-23182.78</v>
          </cell>
          <cell r="O54" t="str">
            <v>Insufficient</v>
          </cell>
          <cell r="P54">
            <v>65663</v>
          </cell>
          <cell r="Q54">
            <v>32055</v>
          </cell>
          <cell r="R54">
            <v>42</v>
          </cell>
          <cell r="S54">
            <v>0</v>
          </cell>
          <cell r="T54">
            <v>915</v>
          </cell>
          <cell r="U54">
            <v>5714</v>
          </cell>
          <cell r="V54">
            <v>6671</v>
          </cell>
          <cell r="W54">
            <v>26850</v>
          </cell>
          <cell r="X54">
            <v>0</v>
          </cell>
          <cell r="Y54">
            <v>0</v>
          </cell>
          <cell r="Z54">
            <v>26850</v>
          </cell>
          <cell r="AA54">
            <v>87</v>
          </cell>
          <cell r="AB54">
            <v>0</v>
          </cell>
          <cell r="AC54">
            <v>0</v>
          </cell>
          <cell r="AD54">
            <v>87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26937</v>
          </cell>
        </row>
        <row r="55">
          <cell r="A55" t="str">
            <v>ü</v>
          </cell>
          <cell r="B55" t="str">
            <v>ü</v>
          </cell>
          <cell r="F55" t="str">
            <v>Pinellas</v>
          </cell>
          <cell r="G55">
            <v>1920</v>
          </cell>
          <cell r="H55" t="str">
            <v>Q1</v>
          </cell>
          <cell r="I55" t="str">
            <v>Jul-Aug-Sep</v>
          </cell>
          <cell r="J55">
            <v>136707.47667361691</v>
          </cell>
          <cell r="K55">
            <v>29092.113326383082</v>
          </cell>
          <cell r="L55">
            <v>160080</v>
          </cell>
          <cell r="M55">
            <v>165799.59</v>
          </cell>
          <cell r="N55">
            <v>-5719.59</v>
          </cell>
          <cell r="O55" t="str">
            <v>Insufficient</v>
          </cell>
          <cell r="P55">
            <v>160080</v>
          </cell>
          <cell r="Q55">
            <v>72625</v>
          </cell>
          <cell r="R55">
            <v>12900</v>
          </cell>
          <cell r="S55">
            <v>200</v>
          </cell>
          <cell r="T55">
            <v>200</v>
          </cell>
          <cell r="U55">
            <v>0</v>
          </cell>
          <cell r="V55">
            <v>13300</v>
          </cell>
          <cell r="W55">
            <v>66000</v>
          </cell>
          <cell r="X55">
            <v>4400</v>
          </cell>
          <cell r="Y55">
            <v>0</v>
          </cell>
          <cell r="Z55">
            <v>70400</v>
          </cell>
          <cell r="AA55">
            <v>700</v>
          </cell>
          <cell r="AB55">
            <v>0</v>
          </cell>
          <cell r="AC55">
            <v>0</v>
          </cell>
          <cell r="AD55">
            <v>700</v>
          </cell>
          <cell r="AE55">
            <v>0</v>
          </cell>
          <cell r="AF55">
            <v>1825</v>
          </cell>
          <cell r="AG55">
            <v>330</v>
          </cell>
          <cell r="AH55">
            <v>900</v>
          </cell>
          <cell r="AI55">
            <v>3055</v>
          </cell>
          <cell r="AJ55">
            <v>0</v>
          </cell>
          <cell r="AK55">
            <v>74155</v>
          </cell>
        </row>
        <row r="56">
          <cell r="A56" t="str">
            <v>ü</v>
          </cell>
          <cell r="B56" t="str">
            <v>ü</v>
          </cell>
          <cell r="F56" t="str">
            <v>Polk</v>
          </cell>
          <cell r="G56">
            <v>1920</v>
          </cell>
          <cell r="H56" t="str">
            <v>Q1</v>
          </cell>
          <cell r="I56" t="str">
            <v>Jul-Aug-Sep</v>
          </cell>
          <cell r="J56">
            <v>70616.347492099216</v>
          </cell>
          <cell r="K56">
            <v>15027.552507900773</v>
          </cell>
          <cell r="L56">
            <v>88000</v>
          </cell>
          <cell r="M56">
            <v>85643.9</v>
          </cell>
          <cell r="N56">
            <v>2356.1</v>
          </cell>
          <cell r="O56" t="str">
            <v>Unexpended</v>
          </cell>
          <cell r="P56">
            <v>88000</v>
          </cell>
          <cell r="Q56">
            <v>24000</v>
          </cell>
          <cell r="R56">
            <v>8000</v>
          </cell>
          <cell r="S56">
            <v>5000</v>
          </cell>
          <cell r="T56">
            <v>1000</v>
          </cell>
          <cell r="U56">
            <v>0</v>
          </cell>
          <cell r="V56">
            <v>14000</v>
          </cell>
          <cell r="W56">
            <v>18500</v>
          </cell>
          <cell r="X56">
            <v>12000</v>
          </cell>
          <cell r="Y56">
            <v>16000</v>
          </cell>
          <cell r="Z56">
            <v>46500</v>
          </cell>
          <cell r="AA56">
            <v>500</v>
          </cell>
          <cell r="AB56">
            <v>1000</v>
          </cell>
          <cell r="AC56">
            <v>0</v>
          </cell>
          <cell r="AD56">
            <v>1500</v>
          </cell>
          <cell r="AE56">
            <v>0</v>
          </cell>
          <cell r="AF56">
            <v>1200</v>
          </cell>
          <cell r="AG56">
            <v>100</v>
          </cell>
          <cell r="AH56">
            <v>700</v>
          </cell>
          <cell r="AI56">
            <v>2000</v>
          </cell>
          <cell r="AJ56">
            <v>0</v>
          </cell>
          <cell r="AK56">
            <v>50000</v>
          </cell>
        </row>
        <row r="57">
          <cell r="A57" t="str">
            <v>ü</v>
          </cell>
          <cell r="B57" t="str">
            <v>ü</v>
          </cell>
          <cell r="F57" t="str">
            <v>Putnam</v>
          </cell>
          <cell r="G57">
            <v>1920</v>
          </cell>
          <cell r="H57" t="str">
            <v>Q1</v>
          </cell>
          <cell r="I57" t="str">
            <v>Jul-Aug-Sep</v>
          </cell>
          <cell r="J57">
            <v>25079.386671854467</v>
          </cell>
          <cell r="K57">
            <v>5337.0333281455332</v>
          </cell>
          <cell r="L57">
            <v>20930</v>
          </cell>
          <cell r="M57">
            <v>30416.42</v>
          </cell>
          <cell r="N57">
            <v>-9486.42</v>
          </cell>
          <cell r="O57" t="str">
            <v>Insufficient</v>
          </cell>
          <cell r="P57">
            <v>20930</v>
          </cell>
          <cell r="Q57">
            <v>15930</v>
          </cell>
          <cell r="R57">
            <v>850</v>
          </cell>
          <cell r="S57">
            <v>260</v>
          </cell>
          <cell r="T57">
            <v>400</v>
          </cell>
          <cell r="U57">
            <v>0</v>
          </cell>
          <cell r="V57">
            <v>1510</v>
          </cell>
          <cell r="W57">
            <v>2430</v>
          </cell>
          <cell r="X57">
            <v>360</v>
          </cell>
          <cell r="Y57">
            <v>0</v>
          </cell>
          <cell r="Z57">
            <v>2790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500</v>
          </cell>
          <cell r="AF57">
            <v>200</v>
          </cell>
          <cell r="AG57">
            <v>0</v>
          </cell>
          <cell r="AH57">
            <v>0</v>
          </cell>
          <cell r="AI57">
            <v>700</v>
          </cell>
          <cell r="AJ57">
            <v>0</v>
          </cell>
          <cell r="AK57">
            <v>3490</v>
          </cell>
        </row>
        <row r="58">
          <cell r="A58" t="str">
            <v>ü</v>
          </cell>
          <cell r="B58" t="str">
            <v>ü</v>
          </cell>
          <cell r="F58" t="str">
            <v>Santa Rosa</v>
          </cell>
          <cell r="G58">
            <v>1920</v>
          </cell>
          <cell r="H58" t="str">
            <v>Q1</v>
          </cell>
          <cell r="I58" t="str">
            <v>Jul-Aug-Sep</v>
          </cell>
          <cell r="J58">
            <v>46834.341069023634</v>
          </cell>
          <cell r="K58">
            <v>9966.6089309763611</v>
          </cell>
          <cell r="L58">
            <v>40005</v>
          </cell>
          <cell r="M58">
            <v>56800.95</v>
          </cell>
          <cell r="N58">
            <v>-16795.95</v>
          </cell>
          <cell r="O58" t="str">
            <v>Insufficient</v>
          </cell>
          <cell r="P58">
            <v>40005</v>
          </cell>
          <cell r="Q58">
            <v>25868</v>
          </cell>
          <cell r="R58">
            <v>1916</v>
          </cell>
          <cell r="S58">
            <v>634</v>
          </cell>
          <cell r="T58">
            <v>4</v>
          </cell>
          <cell r="U58">
            <v>1018</v>
          </cell>
          <cell r="V58">
            <v>3572</v>
          </cell>
          <cell r="W58">
            <v>7815</v>
          </cell>
          <cell r="X58">
            <v>1770</v>
          </cell>
          <cell r="Y58">
            <v>90</v>
          </cell>
          <cell r="Z58">
            <v>9675</v>
          </cell>
          <cell r="AA58">
            <v>225</v>
          </cell>
          <cell r="AB58">
            <v>0</v>
          </cell>
          <cell r="AC58">
            <v>0</v>
          </cell>
          <cell r="AD58">
            <v>225</v>
          </cell>
          <cell r="AE58">
            <v>0</v>
          </cell>
          <cell r="AF58">
            <v>600</v>
          </cell>
          <cell r="AG58">
            <v>35</v>
          </cell>
          <cell r="AH58">
            <v>30</v>
          </cell>
          <cell r="AI58">
            <v>665</v>
          </cell>
          <cell r="AJ58">
            <v>0</v>
          </cell>
          <cell r="AK58">
            <v>10565</v>
          </cell>
        </row>
        <row r="59">
          <cell r="A59" t="str">
            <v>ü</v>
          </cell>
          <cell r="B59" t="str">
            <v>ü</v>
          </cell>
          <cell r="F59" t="str">
            <v>Sarasota</v>
          </cell>
          <cell r="G59">
            <v>1920</v>
          </cell>
          <cell r="H59" t="str">
            <v>Q1</v>
          </cell>
          <cell r="I59" t="str">
            <v>Jul-Aug-Sep</v>
          </cell>
          <cell r="J59">
            <v>88534.652312603139</v>
          </cell>
          <cell r="K59">
            <v>18840.667687396864</v>
          </cell>
          <cell r="L59">
            <v>93579</v>
          </cell>
          <cell r="M59">
            <v>107375.32</v>
          </cell>
          <cell r="N59">
            <v>-13796.32</v>
          </cell>
          <cell r="O59" t="str">
            <v>Insufficient</v>
          </cell>
          <cell r="P59">
            <v>93579</v>
          </cell>
          <cell r="Q59">
            <v>37677</v>
          </cell>
          <cell r="R59">
            <v>13027</v>
          </cell>
          <cell r="S59">
            <v>150</v>
          </cell>
          <cell r="T59">
            <v>242</v>
          </cell>
          <cell r="U59">
            <v>1368</v>
          </cell>
          <cell r="V59">
            <v>14787</v>
          </cell>
          <cell r="W59">
            <v>38303</v>
          </cell>
          <cell r="X59">
            <v>1630</v>
          </cell>
          <cell r="Y59">
            <v>0</v>
          </cell>
          <cell r="Z59">
            <v>39933</v>
          </cell>
          <cell r="AA59">
            <v>815</v>
          </cell>
          <cell r="AB59">
            <v>0</v>
          </cell>
          <cell r="AC59">
            <v>0</v>
          </cell>
          <cell r="AD59">
            <v>815</v>
          </cell>
          <cell r="AE59">
            <v>0</v>
          </cell>
          <cell r="AF59">
            <v>367</v>
          </cell>
          <cell r="AG59">
            <v>0</v>
          </cell>
          <cell r="AH59">
            <v>0</v>
          </cell>
          <cell r="AI59">
            <v>367</v>
          </cell>
          <cell r="AJ59">
            <v>0</v>
          </cell>
          <cell r="AK59">
            <v>41115</v>
          </cell>
        </row>
        <row r="60">
          <cell r="A60" t="str">
            <v>ü</v>
          </cell>
          <cell r="B60" t="str">
            <v>ü</v>
          </cell>
          <cell r="F60" t="str">
            <v>Seminole</v>
          </cell>
          <cell r="G60">
            <v>1920</v>
          </cell>
          <cell r="H60" t="str">
            <v>Q1</v>
          </cell>
          <cell r="I60" t="str">
            <v>Jul-Aug-Sep</v>
          </cell>
          <cell r="J60">
            <v>50940.349565573662</v>
          </cell>
          <cell r="K60">
            <v>10840.390434426336</v>
          </cell>
          <cell r="L60">
            <v>51348</v>
          </cell>
          <cell r="M60">
            <v>61780.74</v>
          </cell>
          <cell r="N60">
            <v>-10432.74</v>
          </cell>
          <cell r="O60" t="str">
            <v>Insufficient</v>
          </cell>
          <cell r="P60">
            <v>51348</v>
          </cell>
          <cell r="Q60">
            <v>27883</v>
          </cell>
          <cell r="R60">
            <v>5817</v>
          </cell>
          <cell r="S60">
            <v>2405</v>
          </cell>
          <cell r="T60">
            <v>167</v>
          </cell>
          <cell r="U60">
            <v>0</v>
          </cell>
          <cell r="V60">
            <v>8389</v>
          </cell>
          <cell r="W60">
            <v>12450</v>
          </cell>
          <cell r="X60">
            <v>2400</v>
          </cell>
          <cell r="Y60">
            <v>0</v>
          </cell>
          <cell r="Z60">
            <v>14850</v>
          </cell>
          <cell r="AA60">
            <v>120</v>
          </cell>
          <cell r="AB60">
            <v>0</v>
          </cell>
          <cell r="AC60">
            <v>0</v>
          </cell>
          <cell r="AD60">
            <v>120</v>
          </cell>
          <cell r="AE60">
            <v>0</v>
          </cell>
          <cell r="AF60">
            <v>106</v>
          </cell>
          <cell r="AG60">
            <v>0</v>
          </cell>
          <cell r="AH60">
            <v>0</v>
          </cell>
          <cell r="AI60">
            <v>106</v>
          </cell>
          <cell r="AJ60">
            <v>0</v>
          </cell>
          <cell r="AK60">
            <v>15076</v>
          </cell>
        </row>
        <row r="61">
          <cell r="A61" t="str">
            <v>ü</v>
          </cell>
          <cell r="B61" t="str">
            <v>ü</v>
          </cell>
          <cell r="F61" t="str">
            <v>St. Johns</v>
          </cell>
          <cell r="G61">
            <v>1920</v>
          </cell>
          <cell r="H61" t="str">
            <v>Q1</v>
          </cell>
          <cell r="I61" t="str">
            <v>Jul-Aug-Sep</v>
          </cell>
          <cell r="J61">
            <v>21779.137993104705</v>
          </cell>
          <cell r="K61">
            <v>4634.7220068952947</v>
          </cell>
          <cell r="L61">
            <v>18150</v>
          </cell>
          <cell r="M61">
            <v>26413.86</v>
          </cell>
          <cell r="N61">
            <v>-8263.86</v>
          </cell>
          <cell r="O61" t="str">
            <v>Insufficient</v>
          </cell>
          <cell r="P61">
            <v>18150</v>
          </cell>
          <cell r="Q61">
            <v>11000</v>
          </cell>
          <cell r="R61">
            <v>800</v>
          </cell>
          <cell r="S61">
            <v>0</v>
          </cell>
          <cell r="T61">
            <v>350</v>
          </cell>
          <cell r="U61">
            <v>0</v>
          </cell>
          <cell r="V61">
            <v>1150</v>
          </cell>
          <cell r="W61">
            <v>4000</v>
          </cell>
          <cell r="X61">
            <v>1500</v>
          </cell>
          <cell r="Y61">
            <v>0</v>
          </cell>
          <cell r="Z61">
            <v>5500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200</v>
          </cell>
          <cell r="AG61">
            <v>0</v>
          </cell>
          <cell r="AH61">
            <v>300</v>
          </cell>
          <cell r="AI61">
            <v>500</v>
          </cell>
          <cell r="AJ61">
            <v>0</v>
          </cell>
          <cell r="AK61">
            <v>6000</v>
          </cell>
        </row>
        <row r="62">
          <cell r="A62" t="str">
            <v>ü</v>
          </cell>
          <cell r="B62" t="str">
            <v>ü</v>
          </cell>
          <cell r="F62" t="str">
            <v>St. Lucie</v>
          </cell>
          <cell r="G62">
            <v>1920</v>
          </cell>
          <cell r="H62" t="str">
            <v>Q1</v>
          </cell>
          <cell r="I62" t="str">
            <v>Jul-Aug-Sep</v>
          </cell>
          <cell r="J62">
            <v>112696.64544508516</v>
          </cell>
          <cell r="K62">
            <v>23982.474554914836</v>
          </cell>
          <cell r="L62">
            <v>78649</v>
          </cell>
          <cell r="M62">
            <v>136679.12</v>
          </cell>
          <cell r="N62">
            <v>-58030.12</v>
          </cell>
          <cell r="O62" t="str">
            <v>Insufficient</v>
          </cell>
          <cell r="P62">
            <v>78649</v>
          </cell>
          <cell r="Q62">
            <v>29611</v>
          </cell>
          <cell r="R62">
            <v>8000</v>
          </cell>
          <cell r="S62">
            <v>8963</v>
          </cell>
          <cell r="T62">
            <v>525</v>
          </cell>
          <cell r="U62">
            <v>300</v>
          </cell>
          <cell r="V62">
            <v>17788</v>
          </cell>
          <cell r="W62">
            <v>25000</v>
          </cell>
          <cell r="X62">
            <v>5000</v>
          </cell>
          <cell r="Y62">
            <v>0</v>
          </cell>
          <cell r="Z62">
            <v>30000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1250</v>
          </cell>
          <cell r="AG62">
            <v>0</v>
          </cell>
          <cell r="AH62">
            <v>0</v>
          </cell>
          <cell r="AI62">
            <v>1250</v>
          </cell>
          <cell r="AJ62">
            <v>0</v>
          </cell>
          <cell r="AK62">
            <v>31250</v>
          </cell>
        </row>
        <row r="63">
          <cell r="A63" t="str">
            <v>ü</v>
          </cell>
          <cell r="B63" t="str">
            <v>ü</v>
          </cell>
          <cell r="F63" t="str">
            <v>Sumter</v>
          </cell>
          <cell r="G63">
            <v>1920</v>
          </cell>
          <cell r="H63" t="str">
            <v>Q1</v>
          </cell>
          <cell r="I63" t="str">
            <v>Jul-Aug-Sep</v>
          </cell>
          <cell r="J63">
            <v>21856.47108082355</v>
          </cell>
          <cell r="K63">
            <v>4651.1789191764501</v>
          </cell>
          <cell r="L63">
            <v>17400</v>
          </cell>
          <cell r="M63">
            <v>26507.65</v>
          </cell>
          <cell r="N63">
            <v>-9107.65</v>
          </cell>
          <cell r="O63" t="str">
            <v>Insufficient</v>
          </cell>
          <cell r="P63">
            <v>17400</v>
          </cell>
          <cell r="Q63">
            <v>13800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3300</v>
          </cell>
          <cell r="AD63">
            <v>3300</v>
          </cell>
          <cell r="AE63">
            <v>0</v>
          </cell>
          <cell r="AF63">
            <v>300</v>
          </cell>
          <cell r="AG63">
            <v>0</v>
          </cell>
          <cell r="AH63">
            <v>0</v>
          </cell>
          <cell r="AI63">
            <v>300</v>
          </cell>
          <cell r="AJ63">
            <v>0</v>
          </cell>
          <cell r="AK63">
            <v>3600</v>
          </cell>
        </row>
        <row r="64">
          <cell r="A64" t="str">
            <v>ü</v>
          </cell>
          <cell r="B64" t="str">
            <v>ü</v>
          </cell>
          <cell r="F64" t="str">
            <v>Suwannee</v>
          </cell>
          <cell r="G64">
            <v>1920</v>
          </cell>
          <cell r="H64" t="str">
            <v>Q1</v>
          </cell>
          <cell r="I64" t="str">
            <v>Jul-Aug-Sep</v>
          </cell>
          <cell r="J64">
            <v>6753.4649919338981</v>
          </cell>
          <cell r="K64">
            <v>1437.1750080661013</v>
          </cell>
          <cell r="L64">
            <v>5920</v>
          </cell>
          <cell r="M64">
            <v>8190.6399999999994</v>
          </cell>
          <cell r="N64">
            <v>-2270.64</v>
          </cell>
          <cell r="O64" t="str">
            <v>Insufficient</v>
          </cell>
          <cell r="P64">
            <v>5920</v>
          </cell>
          <cell r="Q64">
            <v>3635</v>
          </cell>
          <cell r="R64">
            <v>375</v>
          </cell>
          <cell r="S64">
            <v>50</v>
          </cell>
          <cell r="T64">
            <v>60</v>
          </cell>
          <cell r="U64">
            <v>0</v>
          </cell>
          <cell r="V64">
            <v>485</v>
          </cell>
          <cell r="W64">
            <v>1800</v>
          </cell>
          <cell r="X64">
            <v>0</v>
          </cell>
          <cell r="Y64">
            <v>0</v>
          </cell>
          <cell r="Z64">
            <v>1800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1800</v>
          </cell>
        </row>
        <row r="65">
          <cell r="A65" t="str">
            <v>ü</v>
          </cell>
          <cell r="B65" t="str">
            <v>ü</v>
          </cell>
          <cell r="F65" t="str">
            <v>Taylor</v>
          </cell>
          <cell r="G65">
            <v>1920</v>
          </cell>
          <cell r="H65" t="str">
            <v>Q1</v>
          </cell>
          <cell r="I65" t="str">
            <v>Jul-Aug-Sep</v>
          </cell>
          <cell r="J65">
            <v>6116.8831562015785</v>
          </cell>
          <cell r="K65">
            <v>1301.7068437984212</v>
          </cell>
          <cell r="L65">
            <v>3804</v>
          </cell>
          <cell r="M65">
            <v>7418.59</v>
          </cell>
          <cell r="N65">
            <v>-3614.59</v>
          </cell>
          <cell r="O65" t="str">
            <v>Insufficient</v>
          </cell>
          <cell r="P65">
            <v>3804</v>
          </cell>
          <cell r="Q65">
            <v>2004</v>
          </cell>
          <cell r="R65">
            <v>415</v>
          </cell>
          <cell r="S65">
            <v>115</v>
          </cell>
          <cell r="T65">
            <v>0</v>
          </cell>
          <cell r="U65">
            <v>0</v>
          </cell>
          <cell r="V65">
            <v>530</v>
          </cell>
          <cell r="W65">
            <v>1000</v>
          </cell>
          <cell r="X65">
            <v>0</v>
          </cell>
          <cell r="Y65">
            <v>0</v>
          </cell>
          <cell r="Z65">
            <v>1000</v>
          </cell>
          <cell r="AA65">
            <v>270</v>
          </cell>
          <cell r="AB65">
            <v>0</v>
          </cell>
          <cell r="AC65">
            <v>0</v>
          </cell>
          <cell r="AD65">
            <v>270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1270</v>
          </cell>
        </row>
        <row r="66">
          <cell r="A66" t="str">
            <v>ü</v>
          </cell>
          <cell r="B66" t="str">
            <v>ü</v>
          </cell>
          <cell r="F66" t="str">
            <v>Union</v>
          </cell>
          <cell r="G66">
            <v>1920</v>
          </cell>
          <cell r="H66" t="str">
            <v>Q1</v>
          </cell>
          <cell r="I66" t="str">
            <v>Jul-Aug-Sep</v>
          </cell>
          <cell r="J66">
            <v>3769.1037130771615</v>
          </cell>
          <cell r="K66">
            <v>802.08628692283912</v>
          </cell>
          <cell r="L66">
            <v>1502</v>
          </cell>
          <cell r="M66">
            <v>4571.1900000000005</v>
          </cell>
          <cell r="N66">
            <v>-3069.19</v>
          </cell>
          <cell r="O66" t="str">
            <v>Insufficient</v>
          </cell>
          <cell r="P66">
            <v>1502</v>
          </cell>
          <cell r="Q66">
            <v>1102</v>
          </cell>
          <cell r="R66">
            <v>150</v>
          </cell>
          <cell r="S66">
            <v>0</v>
          </cell>
          <cell r="T66">
            <v>30</v>
          </cell>
          <cell r="U66">
            <v>0</v>
          </cell>
          <cell r="V66">
            <v>180</v>
          </cell>
          <cell r="W66">
            <v>150</v>
          </cell>
          <cell r="X66">
            <v>0</v>
          </cell>
          <cell r="Y66">
            <v>0</v>
          </cell>
          <cell r="Z66">
            <v>150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70</v>
          </cell>
          <cell r="AG66">
            <v>0</v>
          </cell>
          <cell r="AH66">
            <v>0</v>
          </cell>
          <cell r="AI66">
            <v>70</v>
          </cell>
          <cell r="AJ66">
            <v>0</v>
          </cell>
          <cell r="AK66">
            <v>220</v>
          </cell>
        </row>
        <row r="67">
          <cell r="A67" t="str">
            <v>ü</v>
          </cell>
          <cell r="B67" t="str">
            <v>ü</v>
          </cell>
          <cell r="F67" t="str">
            <v>Volusia</v>
          </cell>
          <cell r="G67">
            <v>1920</v>
          </cell>
          <cell r="H67" t="str">
            <v>Q1</v>
          </cell>
          <cell r="I67" t="str">
            <v>Jul-Aug-Sep</v>
          </cell>
          <cell r="J67">
            <v>49802.492000246806</v>
          </cell>
          <cell r="K67">
            <v>10598.247999753194</v>
          </cell>
          <cell r="L67">
            <v>65950</v>
          </cell>
          <cell r="M67">
            <v>60400.74</v>
          </cell>
          <cell r="N67">
            <v>5549.26</v>
          </cell>
          <cell r="O67" t="str">
            <v>Unexpended</v>
          </cell>
          <cell r="P67">
            <v>65950</v>
          </cell>
          <cell r="Q67">
            <v>34500</v>
          </cell>
          <cell r="R67">
            <v>0</v>
          </cell>
          <cell r="S67">
            <v>0</v>
          </cell>
          <cell r="T67">
            <v>100</v>
          </cell>
          <cell r="U67">
            <v>200</v>
          </cell>
          <cell r="V67">
            <v>300</v>
          </cell>
          <cell r="W67">
            <v>25650</v>
          </cell>
          <cell r="X67">
            <v>5100</v>
          </cell>
          <cell r="Y67">
            <v>0</v>
          </cell>
          <cell r="Z67">
            <v>30750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400</v>
          </cell>
          <cell r="AG67">
            <v>0</v>
          </cell>
          <cell r="AH67">
            <v>0</v>
          </cell>
          <cell r="AI67">
            <v>400</v>
          </cell>
          <cell r="AJ67">
            <v>0</v>
          </cell>
          <cell r="AK67">
            <v>31150</v>
          </cell>
        </row>
        <row r="68">
          <cell r="A68" t="str">
            <v>ü</v>
          </cell>
          <cell r="B68" t="str">
            <v>ü</v>
          </cell>
          <cell r="F68" t="str">
            <v>Wakulla</v>
          </cell>
          <cell r="G68">
            <v>1920</v>
          </cell>
          <cell r="H68" t="str">
            <v>Q1</v>
          </cell>
          <cell r="I68" t="str">
            <v>Jul-Aug-Sep</v>
          </cell>
          <cell r="J68">
            <v>3747.1875869276041</v>
          </cell>
          <cell r="K68">
            <v>797.42241307239544</v>
          </cell>
          <cell r="L68">
            <v>9119</v>
          </cell>
          <cell r="M68">
            <v>4544.6099999999997</v>
          </cell>
          <cell r="N68">
            <v>4574.3900000000003</v>
          </cell>
          <cell r="O68" t="str">
            <v>Unexpended</v>
          </cell>
          <cell r="P68">
            <v>9119</v>
          </cell>
          <cell r="Q68">
            <v>8834</v>
          </cell>
          <cell r="R68">
            <v>35</v>
          </cell>
          <cell r="S68">
            <v>0</v>
          </cell>
          <cell r="T68">
            <v>100</v>
          </cell>
          <cell r="U68">
            <v>0</v>
          </cell>
          <cell r="V68">
            <v>135</v>
          </cell>
          <cell r="W68">
            <v>120</v>
          </cell>
          <cell r="X68">
            <v>30</v>
          </cell>
          <cell r="Y68">
            <v>0</v>
          </cell>
          <cell r="Z68">
            <v>150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150</v>
          </cell>
        </row>
        <row r="69">
          <cell r="A69" t="str">
            <v>ü</v>
          </cell>
          <cell r="B69" t="str">
            <v>ü</v>
          </cell>
          <cell r="F69" t="str">
            <v>Walton</v>
          </cell>
          <cell r="G69">
            <v>1920</v>
          </cell>
          <cell r="H69" t="str">
            <v>Q1</v>
          </cell>
          <cell r="I69" t="str">
            <v>Jul-Aug-Sep</v>
          </cell>
          <cell r="J69">
            <v>20306.717322193042</v>
          </cell>
          <cell r="K69">
            <v>4321.3826778069542</v>
          </cell>
          <cell r="L69">
            <v>16800</v>
          </cell>
          <cell r="M69">
            <v>24628.1</v>
          </cell>
          <cell r="N69">
            <v>-7828.1</v>
          </cell>
          <cell r="O69" t="str">
            <v>Insufficient</v>
          </cell>
          <cell r="P69">
            <v>16800</v>
          </cell>
          <cell r="Q69">
            <v>12000</v>
          </cell>
          <cell r="R69">
            <v>900</v>
          </cell>
          <cell r="S69">
            <v>0</v>
          </cell>
          <cell r="T69">
            <v>0</v>
          </cell>
          <cell r="U69">
            <v>0</v>
          </cell>
          <cell r="V69">
            <v>900</v>
          </cell>
          <cell r="W69">
            <v>2500</v>
          </cell>
          <cell r="X69">
            <v>0</v>
          </cell>
          <cell r="Y69">
            <v>0</v>
          </cell>
          <cell r="Z69">
            <v>2500</v>
          </cell>
          <cell r="AA69">
            <v>1000</v>
          </cell>
          <cell r="AB69">
            <v>0</v>
          </cell>
          <cell r="AC69">
            <v>0</v>
          </cell>
          <cell r="AD69">
            <v>1000</v>
          </cell>
          <cell r="AE69">
            <v>0</v>
          </cell>
          <cell r="AF69">
            <v>300</v>
          </cell>
          <cell r="AG69">
            <v>0</v>
          </cell>
          <cell r="AH69">
            <v>100</v>
          </cell>
          <cell r="AI69">
            <v>400</v>
          </cell>
          <cell r="AJ69">
            <v>0</v>
          </cell>
          <cell r="AK69">
            <v>3900</v>
          </cell>
        </row>
        <row r="70">
          <cell r="A70" t="str">
            <v>ü</v>
          </cell>
          <cell r="B70" t="str">
            <v>ü</v>
          </cell>
          <cell r="F70" t="str">
            <v>Washington</v>
          </cell>
          <cell r="G70">
            <v>1920</v>
          </cell>
          <cell r="H70" t="str">
            <v>Q1</v>
          </cell>
          <cell r="I70" t="str">
            <v>Jul-Aug-Sep</v>
          </cell>
          <cell r="J70">
            <v>8859.7382894900293</v>
          </cell>
          <cell r="K70">
            <v>1885.4017105099711</v>
          </cell>
          <cell r="L70">
            <v>10700</v>
          </cell>
          <cell r="M70">
            <v>10745.14</v>
          </cell>
          <cell r="N70">
            <v>-45.14</v>
          </cell>
          <cell r="O70" t="str">
            <v>Insufficient</v>
          </cell>
          <cell r="P70">
            <v>10700</v>
          </cell>
          <cell r="Q70">
            <v>7250</v>
          </cell>
          <cell r="R70">
            <v>1000</v>
          </cell>
          <cell r="S70">
            <v>0</v>
          </cell>
          <cell r="T70">
            <v>500</v>
          </cell>
          <cell r="U70">
            <v>0</v>
          </cell>
          <cell r="V70">
            <v>1500</v>
          </cell>
          <cell r="W70">
            <v>1500</v>
          </cell>
          <cell r="X70">
            <v>0</v>
          </cell>
          <cell r="Y70">
            <v>0</v>
          </cell>
          <cell r="Z70">
            <v>1500</v>
          </cell>
          <cell r="AA70">
            <v>450</v>
          </cell>
          <cell r="AB70">
            <v>0</v>
          </cell>
          <cell r="AC70">
            <v>0</v>
          </cell>
          <cell r="AD70">
            <v>450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1950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tes w JAC Endorsement"/>
      <sheetName val="Sheet1"/>
      <sheetName val="Adj Endorsement Amts"/>
      <sheetName val="CCOC Format Prorated"/>
      <sheetName val="Cross-Walk_2_for Adjs"/>
      <sheetName val="Cross-Walk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Alachua</v>
          </cell>
          <cell r="B2">
            <v>54200</v>
          </cell>
          <cell r="C2">
            <v>21664.51</v>
          </cell>
          <cell r="D2">
            <v>0</v>
          </cell>
          <cell r="E2">
            <v>75864.509999999995</v>
          </cell>
        </row>
        <row r="3">
          <cell r="A3" t="str">
            <v>Baker</v>
          </cell>
          <cell r="B3">
            <v>4395</v>
          </cell>
          <cell r="C3">
            <v>5762.02</v>
          </cell>
          <cell r="D3">
            <v>0</v>
          </cell>
          <cell r="E3">
            <v>10157.02</v>
          </cell>
        </row>
        <row r="4">
          <cell r="A4" t="str">
            <v>Bay</v>
          </cell>
          <cell r="B4">
            <v>48450</v>
          </cell>
          <cell r="C4">
            <v>1144.1500000000001</v>
          </cell>
          <cell r="D4">
            <v>0</v>
          </cell>
          <cell r="E4">
            <v>49594.15</v>
          </cell>
        </row>
        <row r="5">
          <cell r="A5" t="str">
            <v>Bradford</v>
          </cell>
          <cell r="B5">
            <v>6011</v>
          </cell>
          <cell r="C5">
            <v>0</v>
          </cell>
          <cell r="D5">
            <v>15742.31</v>
          </cell>
          <cell r="E5">
            <v>0</v>
          </cell>
        </row>
        <row r="6">
          <cell r="A6" t="str">
            <v>Brevard</v>
          </cell>
          <cell r="B6">
            <v>111355</v>
          </cell>
          <cell r="C6">
            <v>7510.75</v>
          </cell>
          <cell r="D6">
            <v>0</v>
          </cell>
          <cell r="E6">
            <v>118865.75</v>
          </cell>
        </row>
        <row r="7">
          <cell r="A7" t="str">
            <v>Broward</v>
          </cell>
          <cell r="B7">
            <v>198060</v>
          </cell>
          <cell r="C7">
            <v>26249.35</v>
          </cell>
          <cell r="D7">
            <v>0</v>
          </cell>
          <cell r="E7">
            <v>224309.35</v>
          </cell>
        </row>
        <row r="8">
          <cell r="A8" t="str">
            <v>Calhoun</v>
          </cell>
          <cell r="B8">
            <v>4035</v>
          </cell>
          <cell r="C8">
            <v>477.25</v>
          </cell>
          <cell r="D8">
            <v>0</v>
          </cell>
          <cell r="E8">
            <v>4512.25</v>
          </cell>
        </row>
        <row r="9">
          <cell r="A9" t="str">
            <v>Charlotte</v>
          </cell>
          <cell r="B9">
            <v>38292</v>
          </cell>
          <cell r="C9">
            <v>928.02</v>
          </cell>
          <cell r="D9">
            <v>0</v>
          </cell>
          <cell r="E9">
            <v>39220.019999999997</v>
          </cell>
        </row>
        <row r="10">
          <cell r="A10" t="str">
            <v>Citrus</v>
          </cell>
          <cell r="B10">
            <v>16950</v>
          </cell>
          <cell r="C10">
            <v>6716.07</v>
          </cell>
          <cell r="D10">
            <v>0</v>
          </cell>
          <cell r="E10">
            <v>23666.07</v>
          </cell>
        </row>
        <row r="11">
          <cell r="A11" t="str">
            <v>Clay</v>
          </cell>
          <cell r="B11">
            <v>20422</v>
          </cell>
          <cell r="C11">
            <v>0</v>
          </cell>
          <cell r="D11">
            <v>3991.32</v>
          </cell>
          <cell r="E11">
            <v>16430.68</v>
          </cell>
        </row>
        <row r="12">
          <cell r="A12" t="str">
            <v>Collier</v>
          </cell>
          <cell r="B12">
            <v>61570</v>
          </cell>
          <cell r="C12">
            <v>8129.18</v>
          </cell>
          <cell r="D12">
            <v>0</v>
          </cell>
          <cell r="E12">
            <v>69699.179999999993</v>
          </cell>
        </row>
        <row r="13">
          <cell r="A13" t="str">
            <v>Columbia</v>
          </cell>
          <cell r="B13">
            <v>15352</v>
          </cell>
          <cell r="C13">
            <v>0</v>
          </cell>
          <cell r="D13">
            <v>686.06</v>
          </cell>
          <cell r="E13">
            <v>14665.94</v>
          </cell>
        </row>
        <row r="14">
          <cell r="A14" t="str">
            <v>Dade</v>
          </cell>
          <cell r="B14">
            <v>302112</v>
          </cell>
          <cell r="C14">
            <v>0</v>
          </cell>
          <cell r="D14">
            <v>67227.48</v>
          </cell>
          <cell r="E14">
            <v>234884.52</v>
          </cell>
        </row>
        <row r="15">
          <cell r="A15" t="str">
            <v>Desoto</v>
          </cell>
          <cell r="B15">
            <v>8150</v>
          </cell>
          <cell r="C15">
            <v>1905.75</v>
          </cell>
          <cell r="D15">
            <v>0</v>
          </cell>
          <cell r="E15">
            <v>10055.75</v>
          </cell>
        </row>
        <row r="16">
          <cell r="A16" t="str">
            <v>Dixie</v>
          </cell>
          <cell r="B16">
            <v>2715</v>
          </cell>
          <cell r="C16">
            <v>0</v>
          </cell>
          <cell r="D16">
            <v>7490.42</v>
          </cell>
          <cell r="E16">
            <v>0</v>
          </cell>
        </row>
        <row r="17">
          <cell r="A17" t="str">
            <v>Duval</v>
          </cell>
          <cell r="B17">
            <v>132428</v>
          </cell>
          <cell r="C17">
            <v>15309.21</v>
          </cell>
          <cell r="D17">
            <v>0</v>
          </cell>
          <cell r="E17">
            <v>147737.21</v>
          </cell>
        </row>
        <row r="18">
          <cell r="A18" t="str">
            <v>Escambia</v>
          </cell>
          <cell r="B18">
            <v>69521</v>
          </cell>
          <cell r="C18">
            <v>10426.120000000001</v>
          </cell>
          <cell r="D18">
            <v>0</v>
          </cell>
          <cell r="E18">
            <v>79947.12</v>
          </cell>
        </row>
        <row r="19">
          <cell r="A19" t="str">
            <v>Flagler</v>
          </cell>
          <cell r="B19">
            <v>15700</v>
          </cell>
          <cell r="C19">
            <v>0</v>
          </cell>
          <cell r="D19">
            <v>3513.66</v>
          </cell>
          <cell r="E19">
            <v>12186.34</v>
          </cell>
        </row>
        <row r="20">
          <cell r="A20" t="str">
            <v>Franklin</v>
          </cell>
          <cell r="B20">
            <v>4825</v>
          </cell>
          <cell r="C20">
            <v>0</v>
          </cell>
          <cell r="D20">
            <v>988.8</v>
          </cell>
          <cell r="E20">
            <v>3836.2</v>
          </cell>
        </row>
        <row r="21">
          <cell r="A21" t="str">
            <v>Gadsden</v>
          </cell>
          <cell r="B21">
            <v>13767</v>
          </cell>
          <cell r="C21">
            <v>0</v>
          </cell>
          <cell r="D21">
            <v>1941.33</v>
          </cell>
          <cell r="E21">
            <v>11825.67</v>
          </cell>
        </row>
        <row r="22">
          <cell r="A22" t="str">
            <v>Gilchrist</v>
          </cell>
          <cell r="B22">
            <v>5648</v>
          </cell>
          <cell r="C22">
            <v>0</v>
          </cell>
          <cell r="D22">
            <v>14004.36</v>
          </cell>
          <cell r="E22">
            <v>0</v>
          </cell>
        </row>
        <row r="23">
          <cell r="A23" t="str">
            <v>Glades</v>
          </cell>
          <cell r="B23">
            <v>4875</v>
          </cell>
          <cell r="C23">
            <v>0</v>
          </cell>
          <cell r="D23">
            <v>183.01</v>
          </cell>
          <cell r="E23">
            <v>4691.99</v>
          </cell>
        </row>
        <row r="24">
          <cell r="A24" t="str">
            <v>Gulf</v>
          </cell>
          <cell r="B24">
            <v>6498</v>
          </cell>
          <cell r="C24">
            <v>0</v>
          </cell>
          <cell r="D24">
            <v>273.25</v>
          </cell>
          <cell r="E24">
            <v>6224.75</v>
          </cell>
        </row>
        <row r="25">
          <cell r="A25" t="str">
            <v>Hamilton</v>
          </cell>
          <cell r="B25">
            <v>3668</v>
          </cell>
          <cell r="C25">
            <v>1733.43</v>
          </cell>
          <cell r="D25">
            <v>0</v>
          </cell>
          <cell r="E25">
            <v>5401.43</v>
          </cell>
        </row>
        <row r="26">
          <cell r="A26" t="str">
            <v>Hardee</v>
          </cell>
          <cell r="B26">
            <v>8675</v>
          </cell>
          <cell r="C26">
            <v>6647.7</v>
          </cell>
          <cell r="D26">
            <v>0</v>
          </cell>
          <cell r="E26">
            <v>15322.7</v>
          </cell>
        </row>
        <row r="27">
          <cell r="A27" t="str">
            <v>Hendry</v>
          </cell>
          <cell r="B27">
            <v>16000</v>
          </cell>
          <cell r="C27">
            <v>6530.19</v>
          </cell>
          <cell r="D27">
            <v>0</v>
          </cell>
          <cell r="E27">
            <v>22530.19</v>
          </cell>
        </row>
        <row r="28">
          <cell r="A28" t="str">
            <v>Hernando</v>
          </cell>
          <cell r="B28">
            <v>42350</v>
          </cell>
          <cell r="C28">
            <v>6649.47</v>
          </cell>
          <cell r="D28">
            <v>0</v>
          </cell>
          <cell r="E28">
            <v>48999.47</v>
          </cell>
        </row>
        <row r="29">
          <cell r="A29" t="str">
            <v>Highlands</v>
          </cell>
          <cell r="B29">
            <v>21610</v>
          </cell>
          <cell r="C29">
            <v>0</v>
          </cell>
          <cell r="D29">
            <v>7031.2</v>
          </cell>
          <cell r="E29">
            <v>14578.8</v>
          </cell>
        </row>
        <row r="30">
          <cell r="A30" t="str">
            <v>Hillsborough</v>
          </cell>
          <cell r="B30">
            <v>133105</v>
          </cell>
          <cell r="C30">
            <v>0</v>
          </cell>
          <cell r="D30">
            <v>21953.1</v>
          </cell>
          <cell r="E30">
            <v>111151.9</v>
          </cell>
        </row>
        <row r="31">
          <cell r="A31" t="str">
            <v>Holmes</v>
          </cell>
          <cell r="B31">
            <v>5156</v>
          </cell>
          <cell r="C31">
            <v>0</v>
          </cell>
          <cell r="D31">
            <v>1793.59</v>
          </cell>
          <cell r="E31">
            <v>3362.41</v>
          </cell>
        </row>
        <row r="32">
          <cell r="A32" t="str">
            <v>Indian River</v>
          </cell>
          <cell r="B32">
            <v>32449</v>
          </cell>
          <cell r="C32">
            <v>8723.77</v>
          </cell>
          <cell r="D32">
            <v>0</v>
          </cell>
          <cell r="E32">
            <v>41172.769999999997</v>
          </cell>
        </row>
        <row r="33">
          <cell r="A33" t="str">
            <v>Jackson</v>
          </cell>
          <cell r="B33">
            <v>8300</v>
          </cell>
          <cell r="C33">
            <v>2365.04</v>
          </cell>
          <cell r="D33">
            <v>0</v>
          </cell>
          <cell r="E33">
            <v>10665.04</v>
          </cell>
        </row>
        <row r="34">
          <cell r="A34" t="str">
            <v>Jefferson</v>
          </cell>
          <cell r="B34">
            <v>9531</v>
          </cell>
          <cell r="C34">
            <v>7079.87</v>
          </cell>
          <cell r="D34">
            <v>0</v>
          </cell>
          <cell r="E34">
            <v>16610.87</v>
          </cell>
        </row>
        <row r="35">
          <cell r="A35" t="str">
            <v>Lafayette</v>
          </cell>
          <cell r="B35">
            <v>2650</v>
          </cell>
          <cell r="C35">
            <v>1495.65</v>
          </cell>
          <cell r="D35">
            <v>0</v>
          </cell>
          <cell r="E35">
            <v>4145.6499999999996</v>
          </cell>
        </row>
        <row r="36">
          <cell r="A36" t="str">
            <v>Lake</v>
          </cell>
          <cell r="B36">
            <v>57441</v>
          </cell>
          <cell r="C36">
            <v>0</v>
          </cell>
          <cell r="D36">
            <v>4486.96</v>
          </cell>
          <cell r="E36">
            <v>52954.04</v>
          </cell>
        </row>
        <row r="37">
          <cell r="A37" t="str">
            <v>Lee</v>
          </cell>
          <cell r="B37">
            <v>62112</v>
          </cell>
          <cell r="C37">
            <v>0</v>
          </cell>
          <cell r="D37">
            <v>5152.1400000000003</v>
          </cell>
          <cell r="E37">
            <v>56959.86</v>
          </cell>
        </row>
        <row r="38">
          <cell r="A38" t="str">
            <v>Leon</v>
          </cell>
          <cell r="B38">
            <v>51500</v>
          </cell>
          <cell r="C38">
            <v>32293.38</v>
          </cell>
          <cell r="D38">
            <v>0</v>
          </cell>
          <cell r="E38">
            <v>83793.38</v>
          </cell>
        </row>
        <row r="39">
          <cell r="A39" t="str">
            <v>Levy</v>
          </cell>
          <cell r="B39">
            <v>15287</v>
          </cell>
          <cell r="C39">
            <v>0</v>
          </cell>
          <cell r="D39">
            <v>6708.44</v>
          </cell>
          <cell r="E39">
            <v>8578.56</v>
          </cell>
        </row>
        <row r="40">
          <cell r="A40" t="str">
            <v>Liberty</v>
          </cell>
          <cell r="B40">
            <v>3972</v>
          </cell>
          <cell r="C40">
            <v>1623.14</v>
          </cell>
          <cell r="D40">
            <v>0</v>
          </cell>
          <cell r="E40">
            <v>5595.14</v>
          </cell>
        </row>
        <row r="41">
          <cell r="A41" t="str">
            <v>Madison</v>
          </cell>
          <cell r="B41">
            <v>8510</v>
          </cell>
          <cell r="C41">
            <v>0</v>
          </cell>
          <cell r="D41">
            <v>3329.36</v>
          </cell>
          <cell r="E41">
            <v>5180.6400000000003</v>
          </cell>
        </row>
        <row r="42">
          <cell r="A42" t="str">
            <v>Manatee</v>
          </cell>
          <cell r="B42">
            <v>37088</v>
          </cell>
          <cell r="C42">
            <v>0</v>
          </cell>
          <cell r="D42">
            <v>2581.71</v>
          </cell>
          <cell r="E42">
            <v>34506.29</v>
          </cell>
        </row>
        <row r="43">
          <cell r="A43" t="str">
            <v>Marion</v>
          </cell>
          <cell r="B43">
            <v>54134</v>
          </cell>
          <cell r="C43">
            <v>329.96</v>
          </cell>
          <cell r="D43">
            <v>0</v>
          </cell>
          <cell r="E43">
            <v>54463.96</v>
          </cell>
        </row>
        <row r="44">
          <cell r="A44" t="str">
            <v>Martin</v>
          </cell>
          <cell r="B44">
            <v>34425</v>
          </cell>
          <cell r="C44">
            <v>5264.94</v>
          </cell>
          <cell r="D44">
            <v>0</v>
          </cell>
          <cell r="E44">
            <v>39689.94</v>
          </cell>
        </row>
        <row r="45">
          <cell r="A45" t="str">
            <v>Monroe</v>
          </cell>
          <cell r="B45">
            <v>44933</v>
          </cell>
          <cell r="C45">
            <v>24337.31</v>
          </cell>
          <cell r="D45">
            <v>0</v>
          </cell>
          <cell r="E45">
            <v>69270.31</v>
          </cell>
        </row>
        <row r="46">
          <cell r="A46" t="str">
            <v>Nassau</v>
          </cell>
          <cell r="B46">
            <v>15374</v>
          </cell>
          <cell r="C46">
            <v>1243.07</v>
          </cell>
          <cell r="D46">
            <v>0</v>
          </cell>
          <cell r="E46">
            <v>16617.07</v>
          </cell>
        </row>
        <row r="47">
          <cell r="A47" t="str">
            <v>Okaloosa</v>
          </cell>
          <cell r="B47">
            <v>23163</v>
          </cell>
          <cell r="C47">
            <v>1672.33</v>
          </cell>
          <cell r="D47">
            <v>0</v>
          </cell>
          <cell r="E47">
            <v>24835.33</v>
          </cell>
        </row>
        <row r="48">
          <cell r="A48" t="str">
            <v>Okeechobee</v>
          </cell>
          <cell r="B48">
            <v>15680</v>
          </cell>
          <cell r="C48">
            <v>5439.37</v>
          </cell>
          <cell r="D48">
            <v>0</v>
          </cell>
          <cell r="E48">
            <v>21119.37</v>
          </cell>
        </row>
        <row r="49">
          <cell r="A49" t="str">
            <v>Orange</v>
          </cell>
          <cell r="B49">
            <v>189055</v>
          </cell>
          <cell r="C49">
            <v>16850.16</v>
          </cell>
          <cell r="D49">
            <v>0</v>
          </cell>
          <cell r="E49">
            <v>205905.16</v>
          </cell>
        </row>
        <row r="50">
          <cell r="A50" t="str">
            <v>Osceola</v>
          </cell>
          <cell r="B50">
            <v>67353</v>
          </cell>
          <cell r="C50">
            <v>0</v>
          </cell>
          <cell r="D50">
            <v>979.13</v>
          </cell>
          <cell r="E50">
            <v>66373.87</v>
          </cell>
        </row>
        <row r="51">
          <cell r="A51" t="str">
            <v>Palm Beach</v>
          </cell>
          <cell r="B51">
            <v>204808</v>
          </cell>
          <cell r="C51">
            <v>10933.52</v>
          </cell>
          <cell r="D51">
            <v>0</v>
          </cell>
          <cell r="E51">
            <v>215741.52</v>
          </cell>
        </row>
        <row r="52">
          <cell r="A52" t="str">
            <v>Pasco</v>
          </cell>
          <cell r="B52">
            <v>30747</v>
          </cell>
          <cell r="C52">
            <v>7453.6</v>
          </cell>
          <cell r="D52">
            <v>0</v>
          </cell>
          <cell r="E52">
            <v>38200.6</v>
          </cell>
        </row>
        <row r="53">
          <cell r="A53" t="str">
            <v>Pinellas</v>
          </cell>
          <cell r="B53">
            <v>165710</v>
          </cell>
          <cell r="C53">
            <v>0</v>
          </cell>
          <cell r="D53">
            <v>16703.439999999999</v>
          </cell>
          <cell r="E53">
            <v>149006.56</v>
          </cell>
        </row>
        <row r="54">
          <cell r="A54" t="str">
            <v>Polk</v>
          </cell>
          <cell r="B54">
            <v>85600</v>
          </cell>
          <cell r="C54">
            <v>4585.1499999999996</v>
          </cell>
          <cell r="D54">
            <v>0</v>
          </cell>
          <cell r="E54">
            <v>90185.15</v>
          </cell>
        </row>
        <row r="55">
          <cell r="A55" t="str">
            <v>Putnam</v>
          </cell>
          <cell r="B55">
            <v>27600</v>
          </cell>
          <cell r="C55">
            <v>0</v>
          </cell>
          <cell r="D55">
            <v>12843.84</v>
          </cell>
          <cell r="E55">
            <v>14756.16</v>
          </cell>
        </row>
        <row r="56">
          <cell r="A56" t="str">
            <v>Santa Rosa</v>
          </cell>
          <cell r="B56">
            <v>38830</v>
          </cell>
          <cell r="C56">
            <v>11731.22</v>
          </cell>
          <cell r="D56">
            <v>0</v>
          </cell>
          <cell r="E56">
            <v>50561.22</v>
          </cell>
        </row>
        <row r="57">
          <cell r="A57" t="str">
            <v>Sarasota</v>
          </cell>
          <cell r="B57">
            <v>87928</v>
          </cell>
          <cell r="C57">
            <v>0</v>
          </cell>
          <cell r="D57">
            <v>3669.46</v>
          </cell>
          <cell r="E57">
            <v>84258.54</v>
          </cell>
        </row>
        <row r="58">
          <cell r="A58" t="str">
            <v>Seminole</v>
          </cell>
          <cell r="B58">
            <v>59231</v>
          </cell>
          <cell r="C58">
            <v>32144.26</v>
          </cell>
          <cell r="D58">
            <v>0</v>
          </cell>
          <cell r="E58">
            <v>91375.26</v>
          </cell>
        </row>
        <row r="59">
          <cell r="A59" t="str">
            <v>St. Johns</v>
          </cell>
          <cell r="B59">
            <v>19700</v>
          </cell>
          <cell r="C59">
            <v>4561.53</v>
          </cell>
          <cell r="D59">
            <v>0</v>
          </cell>
          <cell r="E59">
            <v>24261.53</v>
          </cell>
        </row>
        <row r="60">
          <cell r="A60" t="str">
            <v>St. Lucie</v>
          </cell>
          <cell r="B60">
            <v>77975</v>
          </cell>
          <cell r="C60">
            <v>0</v>
          </cell>
          <cell r="D60">
            <v>16783.97</v>
          </cell>
          <cell r="E60">
            <v>61191.03</v>
          </cell>
        </row>
        <row r="61">
          <cell r="A61" t="str">
            <v>Sumter</v>
          </cell>
          <cell r="B61">
            <v>16125</v>
          </cell>
          <cell r="C61">
            <v>0</v>
          </cell>
          <cell r="D61">
            <v>0</v>
          </cell>
          <cell r="E61">
            <v>16125</v>
          </cell>
        </row>
        <row r="62">
          <cell r="A62" t="str">
            <v>Suwannee</v>
          </cell>
          <cell r="B62">
            <v>5262</v>
          </cell>
          <cell r="C62">
            <v>0</v>
          </cell>
          <cell r="D62">
            <v>1575.74</v>
          </cell>
          <cell r="E62">
            <v>3686.26</v>
          </cell>
        </row>
        <row r="63">
          <cell r="A63" t="str">
            <v>Taylor</v>
          </cell>
          <cell r="B63">
            <v>2978</v>
          </cell>
          <cell r="C63">
            <v>470.08</v>
          </cell>
          <cell r="D63">
            <v>0</v>
          </cell>
          <cell r="E63">
            <v>3448.08</v>
          </cell>
        </row>
        <row r="64">
          <cell r="A64" t="str">
            <v>Union</v>
          </cell>
          <cell r="B64">
            <v>3510.6675</v>
          </cell>
          <cell r="C64">
            <v>0</v>
          </cell>
          <cell r="D64">
            <v>0</v>
          </cell>
          <cell r="E64">
            <v>1799.7275</v>
          </cell>
        </row>
        <row r="65">
          <cell r="A65" t="str">
            <v>Volusia</v>
          </cell>
          <cell r="B65">
            <v>85100</v>
          </cell>
          <cell r="C65">
            <v>4536.0200000000004</v>
          </cell>
          <cell r="D65">
            <v>0</v>
          </cell>
          <cell r="E65">
            <v>89636.02</v>
          </cell>
        </row>
        <row r="66">
          <cell r="A66" t="str">
            <v>Wakulla</v>
          </cell>
          <cell r="B66">
            <v>9709</v>
          </cell>
          <cell r="C66">
            <v>731.66</v>
          </cell>
          <cell r="D66">
            <v>0</v>
          </cell>
          <cell r="E66">
            <v>10440.66</v>
          </cell>
        </row>
        <row r="67">
          <cell r="A67" t="str">
            <v>Walton</v>
          </cell>
          <cell r="B67">
            <v>13400</v>
          </cell>
          <cell r="C67">
            <v>0</v>
          </cell>
          <cell r="D67">
            <v>5089.3900000000003</v>
          </cell>
          <cell r="E67">
            <v>8310.61</v>
          </cell>
        </row>
        <row r="68">
          <cell r="A68" t="str">
            <v>Washington</v>
          </cell>
          <cell r="B68">
            <v>10539</v>
          </cell>
          <cell r="C68">
            <v>0</v>
          </cell>
          <cell r="D68">
            <v>2047.29</v>
          </cell>
          <cell r="E68">
            <v>8491.7099999999991</v>
          </cell>
        </row>
      </sheetData>
      <sheetData sheetId="5">
        <row r="5">
          <cell r="A5" t="str">
            <v>Alachua</v>
          </cell>
          <cell r="B5">
            <v>16300</v>
          </cell>
          <cell r="C5">
            <v>20300</v>
          </cell>
          <cell r="D5">
            <v>4000</v>
          </cell>
          <cell r="E5">
            <v>0</v>
          </cell>
          <cell r="F5">
            <v>30000</v>
          </cell>
          <cell r="G5">
            <v>3900</v>
          </cell>
        </row>
        <row r="6">
          <cell r="A6" t="str">
            <v>Baker</v>
          </cell>
          <cell r="B6">
            <v>700</v>
          </cell>
          <cell r="C6">
            <v>900</v>
          </cell>
          <cell r="D6">
            <v>200</v>
          </cell>
          <cell r="E6">
            <v>0</v>
          </cell>
          <cell r="F6">
            <v>3100</v>
          </cell>
          <cell r="G6">
            <v>395</v>
          </cell>
        </row>
        <row r="7">
          <cell r="A7" t="str">
            <v>Bay</v>
          </cell>
          <cell r="B7">
            <v>13500</v>
          </cell>
          <cell r="C7">
            <v>13650</v>
          </cell>
          <cell r="D7">
            <v>150</v>
          </cell>
          <cell r="E7">
            <v>0</v>
          </cell>
          <cell r="F7">
            <v>25000</v>
          </cell>
          <cell r="G7">
            <v>9800</v>
          </cell>
        </row>
        <row r="8">
          <cell r="A8" t="str">
            <v>Bradford</v>
          </cell>
          <cell r="B8">
            <v>2300</v>
          </cell>
          <cell r="C8">
            <v>2800</v>
          </cell>
          <cell r="D8">
            <v>500</v>
          </cell>
          <cell r="E8">
            <v>0</v>
          </cell>
          <cell r="F8">
            <v>2600</v>
          </cell>
          <cell r="G8">
            <v>611</v>
          </cell>
        </row>
        <row r="9">
          <cell r="A9" t="str">
            <v>Brevard</v>
          </cell>
          <cell r="B9">
            <v>57000</v>
          </cell>
          <cell r="C9">
            <v>58700</v>
          </cell>
          <cell r="D9">
            <v>1700</v>
          </cell>
          <cell r="E9">
            <v>0</v>
          </cell>
          <cell r="F9">
            <v>46000</v>
          </cell>
          <cell r="G9">
            <v>6655</v>
          </cell>
        </row>
        <row r="10">
          <cell r="A10" t="str">
            <v>Broward</v>
          </cell>
          <cell r="B10">
            <v>105130</v>
          </cell>
          <cell r="C10">
            <v>111840</v>
          </cell>
          <cell r="D10">
            <v>1120</v>
          </cell>
          <cell r="E10">
            <v>5590</v>
          </cell>
          <cell r="F10">
            <v>61500</v>
          </cell>
          <cell r="G10">
            <v>24720</v>
          </cell>
        </row>
        <row r="11">
          <cell r="A11" t="str">
            <v>Calhoun</v>
          </cell>
          <cell r="B11">
            <v>2400</v>
          </cell>
          <cell r="C11">
            <v>2400</v>
          </cell>
          <cell r="D11">
            <v>0</v>
          </cell>
          <cell r="E11">
            <v>0</v>
          </cell>
          <cell r="F11">
            <v>1410</v>
          </cell>
          <cell r="G11">
            <v>225</v>
          </cell>
        </row>
        <row r="12">
          <cell r="A12" t="str">
            <v>Charlotte</v>
          </cell>
          <cell r="B12">
            <v>11865</v>
          </cell>
          <cell r="C12">
            <v>11965</v>
          </cell>
          <cell r="D12">
            <v>100</v>
          </cell>
          <cell r="E12">
            <v>0</v>
          </cell>
          <cell r="F12">
            <v>20327</v>
          </cell>
          <cell r="G12">
            <v>6000</v>
          </cell>
        </row>
        <row r="13">
          <cell r="A13" t="str">
            <v>Citrus</v>
          </cell>
          <cell r="B13">
            <v>8320</v>
          </cell>
          <cell r="C13">
            <v>8320</v>
          </cell>
          <cell r="D13">
            <v>0</v>
          </cell>
          <cell r="E13">
            <v>0</v>
          </cell>
          <cell r="F13">
            <v>7200</v>
          </cell>
          <cell r="G13">
            <v>1430</v>
          </cell>
        </row>
        <row r="14">
          <cell r="A14" t="str">
            <v>Clay</v>
          </cell>
          <cell r="B14">
            <v>5000</v>
          </cell>
          <cell r="C14">
            <v>5200</v>
          </cell>
          <cell r="D14">
            <v>200</v>
          </cell>
          <cell r="E14">
            <v>0</v>
          </cell>
          <cell r="F14">
            <v>10402</v>
          </cell>
          <cell r="G14">
            <v>4820</v>
          </cell>
        </row>
        <row r="15">
          <cell r="A15" t="str">
            <v>Collier</v>
          </cell>
          <cell r="B15">
            <v>18750</v>
          </cell>
          <cell r="C15">
            <v>20000</v>
          </cell>
          <cell r="D15">
            <v>1250</v>
          </cell>
          <cell r="E15">
            <v>0</v>
          </cell>
          <cell r="F15">
            <v>34931</v>
          </cell>
          <cell r="G15">
            <v>6639</v>
          </cell>
        </row>
        <row r="16">
          <cell r="A16" t="str">
            <v>Columbia</v>
          </cell>
          <cell r="B16">
            <v>3500</v>
          </cell>
          <cell r="C16">
            <v>3600</v>
          </cell>
          <cell r="D16">
            <v>100</v>
          </cell>
          <cell r="E16">
            <v>0</v>
          </cell>
          <cell r="F16">
            <v>10652</v>
          </cell>
          <cell r="G16">
            <v>1100</v>
          </cell>
        </row>
        <row r="17">
          <cell r="A17" t="str">
            <v>Dade</v>
          </cell>
          <cell r="B17">
            <v>68268</v>
          </cell>
          <cell r="C17">
            <v>75851</v>
          </cell>
          <cell r="D17">
            <v>4083</v>
          </cell>
          <cell r="E17">
            <v>3500</v>
          </cell>
          <cell r="F17">
            <v>198661</v>
          </cell>
          <cell r="G17">
            <v>27600</v>
          </cell>
        </row>
        <row r="18">
          <cell r="A18" t="str">
            <v>Desoto</v>
          </cell>
          <cell r="B18">
            <v>2350</v>
          </cell>
          <cell r="C18">
            <v>2500</v>
          </cell>
          <cell r="D18">
            <v>150</v>
          </cell>
          <cell r="E18">
            <v>0</v>
          </cell>
          <cell r="F18">
            <v>4100</v>
          </cell>
          <cell r="G18">
            <v>1550</v>
          </cell>
        </row>
        <row r="19">
          <cell r="A19" t="str">
            <v>Dixie</v>
          </cell>
          <cell r="B19">
            <v>1500</v>
          </cell>
          <cell r="C19">
            <v>1500</v>
          </cell>
          <cell r="D19">
            <v>0</v>
          </cell>
          <cell r="E19">
            <v>0</v>
          </cell>
          <cell r="F19">
            <v>1000</v>
          </cell>
          <cell r="G19">
            <v>215</v>
          </cell>
        </row>
        <row r="20">
          <cell r="A20" t="str">
            <v>Duval</v>
          </cell>
          <cell r="B20">
            <v>57330</v>
          </cell>
          <cell r="C20">
            <v>58680</v>
          </cell>
          <cell r="D20">
            <v>1350</v>
          </cell>
          <cell r="E20">
            <v>0</v>
          </cell>
          <cell r="F20">
            <v>63485</v>
          </cell>
          <cell r="G20">
            <v>10263</v>
          </cell>
        </row>
        <row r="21">
          <cell r="A21" t="str">
            <v>Escambia</v>
          </cell>
          <cell r="B21">
            <v>26730</v>
          </cell>
          <cell r="C21">
            <v>29047</v>
          </cell>
          <cell r="D21">
            <v>2317</v>
          </cell>
          <cell r="E21">
            <v>0</v>
          </cell>
          <cell r="F21">
            <v>30562</v>
          </cell>
          <cell r="G21">
            <v>9912</v>
          </cell>
        </row>
        <row r="22">
          <cell r="A22" t="str">
            <v>Flagler</v>
          </cell>
          <cell r="B22">
            <v>5000</v>
          </cell>
          <cell r="C22">
            <v>5500</v>
          </cell>
          <cell r="D22">
            <v>500</v>
          </cell>
          <cell r="E22">
            <v>0</v>
          </cell>
          <cell r="F22">
            <v>9500</v>
          </cell>
          <cell r="G22">
            <v>700</v>
          </cell>
        </row>
        <row r="23">
          <cell r="A23" t="str">
            <v>Franklin</v>
          </cell>
          <cell r="B23">
            <v>1125</v>
          </cell>
          <cell r="C23">
            <v>1125</v>
          </cell>
          <cell r="D23">
            <v>0</v>
          </cell>
          <cell r="E23">
            <v>0</v>
          </cell>
          <cell r="F23">
            <v>2400</v>
          </cell>
          <cell r="G23">
            <v>1300</v>
          </cell>
        </row>
        <row r="24">
          <cell r="A24" t="str">
            <v>Gadsden</v>
          </cell>
          <cell r="B24">
            <v>3060</v>
          </cell>
          <cell r="C24">
            <v>3100</v>
          </cell>
          <cell r="D24">
            <v>40</v>
          </cell>
          <cell r="E24">
            <v>0</v>
          </cell>
          <cell r="F24">
            <v>8284</v>
          </cell>
          <cell r="G24">
            <v>2383</v>
          </cell>
        </row>
        <row r="25">
          <cell r="A25" t="str">
            <v>Gilchrist</v>
          </cell>
          <cell r="B25">
            <v>3720</v>
          </cell>
          <cell r="C25">
            <v>4568</v>
          </cell>
          <cell r="D25">
            <v>848</v>
          </cell>
          <cell r="E25">
            <v>0</v>
          </cell>
          <cell r="F25">
            <v>600</v>
          </cell>
          <cell r="G25">
            <v>480</v>
          </cell>
        </row>
        <row r="26">
          <cell r="A26" t="str">
            <v>Glades</v>
          </cell>
          <cell r="B26">
            <v>450</v>
          </cell>
          <cell r="C26">
            <v>450</v>
          </cell>
          <cell r="D26">
            <v>0</v>
          </cell>
          <cell r="E26">
            <v>0</v>
          </cell>
          <cell r="F26">
            <v>4000</v>
          </cell>
          <cell r="G26">
            <v>425</v>
          </cell>
        </row>
        <row r="27">
          <cell r="A27" t="str">
            <v>Gulf</v>
          </cell>
          <cell r="B27">
            <v>1035</v>
          </cell>
          <cell r="C27">
            <v>1035</v>
          </cell>
          <cell r="D27">
            <v>0</v>
          </cell>
          <cell r="E27">
            <v>0</v>
          </cell>
          <cell r="F27">
            <v>4463</v>
          </cell>
          <cell r="G27">
            <v>1000</v>
          </cell>
        </row>
        <row r="28">
          <cell r="A28" t="str">
            <v>Hamilton</v>
          </cell>
          <cell r="B28">
            <v>1200</v>
          </cell>
          <cell r="C28">
            <v>1200</v>
          </cell>
          <cell r="D28">
            <v>0</v>
          </cell>
          <cell r="E28">
            <v>0</v>
          </cell>
          <cell r="F28">
            <v>1003</v>
          </cell>
          <cell r="G28">
            <v>1465</v>
          </cell>
        </row>
        <row r="29">
          <cell r="A29" t="str">
            <v>Hardee</v>
          </cell>
          <cell r="B29">
            <v>1365</v>
          </cell>
          <cell r="C29">
            <v>1445</v>
          </cell>
          <cell r="D29">
            <v>80</v>
          </cell>
          <cell r="E29">
            <v>0</v>
          </cell>
          <cell r="F29">
            <v>6500</v>
          </cell>
          <cell r="G29">
            <v>730</v>
          </cell>
        </row>
        <row r="30">
          <cell r="A30" t="str">
            <v>Hendry</v>
          </cell>
          <cell r="B30">
            <v>4875</v>
          </cell>
          <cell r="C30">
            <v>4875</v>
          </cell>
          <cell r="D30">
            <v>0</v>
          </cell>
          <cell r="E30">
            <v>0</v>
          </cell>
          <cell r="F30">
            <v>9000</v>
          </cell>
          <cell r="G30">
            <v>2125</v>
          </cell>
        </row>
        <row r="31">
          <cell r="A31" t="str">
            <v>Hernando</v>
          </cell>
          <cell r="B31">
            <v>8800</v>
          </cell>
          <cell r="C31">
            <v>10400</v>
          </cell>
          <cell r="D31">
            <v>1600</v>
          </cell>
          <cell r="E31">
            <v>0</v>
          </cell>
          <cell r="F31">
            <v>23750</v>
          </cell>
          <cell r="G31">
            <v>8200</v>
          </cell>
        </row>
        <row r="32">
          <cell r="A32" t="str">
            <v>Highlands</v>
          </cell>
          <cell r="B32">
            <v>4800</v>
          </cell>
          <cell r="C32">
            <v>5550</v>
          </cell>
          <cell r="D32">
            <v>750</v>
          </cell>
          <cell r="E32">
            <v>0</v>
          </cell>
          <cell r="F32">
            <v>14000</v>
          </cell>
          <cell r="G32">
            <v>2060</v>
          </cell>
        </row>
        <row r="33">
          <cell r="A33" t="str">
            <v>Hillsborough</v>
          </cell>
          <cell r="B33">
            <v>69690</v>
          </cell>
          <cell r="C33">
            <v>70920</v>
          </cell>
          <cell r="D33">
            <v>0</v>
          </cell>
          <cell r="E33">
            <v>1230</v>
          </cell>
          <cell r="F33">
            <v>45535</v>
          </cell>
          <cell r="G33">
            <v>16650</v>
          </cell>
        </row>
        <row r="34">
          <cell r="A34" t="str">
            <v>Holmes</v>
          </cell>
          <cell r="B34">
            <v>2370</v>
          </cell>
          <cell r="C34">
            <v>2370</v>
          </cell>
          <cell r="D34">
            <v>0</v>
          </cell>
          <cell r="E34">
            <v>0</v>
          </cell>
          <cell r="F34">
            <v>2486</v>
          </cell>
          <cell r="G34">
            <v>300</v>
          </cell>
        </row>
        <row r="35">
          <cell r="A35" t="str">
            <v>Indian River</v>
          </cell>
          <cell r="B35">
            <v>7710</v>
          </cell>
          <cell r="C35">
            <v>7810</v>
          </cell>
          <cell r="D35">
            <v>100</v>
          </cell>
          <cell r="E35">
            <v>0</v>
          </cell>
          <cell r="F35">
            <v>20816</v>
          </cell>
          <cell r="G35">
            <v>3823</v>
          </cell>
        </row>
        <row r="36">
          <cell r="A36" t="str">
            <v>Jackson</v>
          </cell>
          <cell r="B36">
            <v>2700</v>
          </cell>
          <cell r="C36">
            <v>2700</v>
          </cell>
          <cell r="D36">
            <v>0</v>
          </cell>
          <cell r="E36">
            <v>0</v>
          </cell>
          <cell r="F36">
            <v>5100</v>
          </cell>
          <cell r="G36">
            <v>500</v>
          </cell>
        </row>
        <row r="37">
          <cell r="A37" t="str">
            <v>Jefferson</v>
          </cell>
          <cell r="B37">
            <v>1830</v>
          </cell>
          <cell r="C37">
            <v>2030</v>
          </cell>
          <cell r="D37">
            <v>200</v>
          </cell>
          <cell r="E37">
            <v>0</v>
          </cell>
          <cell r="F37">
            <v>7455</v>
          </cell>
          <cell r="G37">
            <v>46</v>
          </cell>
        </row>
        <row r="38">
          <cell r="A38" t="str">
            <v>Lafayette</v>
          </cell>
          <cell r="B38">
            <v>510</v>
          </cell>
          <cell r="C38">
            <v>510</v>
          </cell>
          <cell r="D38">
            <v>0</v>
          </cell>
          <cell r="E38">
            <v>0</v>
          </cell>
          <cell r="F38">
            <v>2000</v>
          </cell>
          <cell r="G38">
            <v>140</v>
          </cell>
        </row>
        <row r="39">
          <cell r="A39" t="str">
            <v>Lake</v>
          </cell>
          <cell r="B39">
            <v>8750</v>
          </cell>
          <cell r="C39">
            <v>9875</v>
          </cell>
          <cell r="D39">
            <v>1125</v>
          </cell>
          <cell r="E39">
            <v>0</v>
          </cell>
          <cell r="F39">
            <v>40097</v>
          </cell>
          <cell r="G39">
            <v>7469</v>
          </cell>
        </row>
        <row r="40">
          <cell r="A40" t="str">
            <v>Lee</v>
          </cell>
          <cell r="B40">
            <v>7020</v>
          </cell>
          <cell r="C40">
            <v>7745</v>
          </cell>
          <cell r="D40">
            <v>725</v>
          </cell>
          <cell r="E40">
            <v>0</v>
          </cell>
          <cell r="F40">
            <v>26667</v>
          </cell>
          <cell r="G40">
            <v>27700</v>
          </cell>
        </row>
        <row r="41">
          <cell r="A41" t="str">
            <v>Leon</v>
          </cell>
          <cell r="B41">
            <v>23000</v>
          </cell>
          <cell r="C41">
            <v>23500</v>
          </cell>
          <cell r="D41">
            <v>500</v>
          </cell>
          <cell r="E41">
            <v>0</v>
          </cell>
          <cell r="F41">
            <v>28000</v>
          </cell>
          <cell r="G41">
            <v>0</v>
          </cell>
        </row>
        <row r="42">
          <cell r="A42" t="str">
            <v>Levy</v>
          </cell>
          <cell r="B42">
            <v>730</v>
          </cell>
          <cell r="C42">
            <v>780</v>
          </cell>
          <cell r="D42">
            <v>50</v>
          </cell>
          <cell r="E42">
            <v>0</v>
          </cell>
          <cell r="F42">
            <v>13920</v>
          </cell>
          <cell r="G42">
            <v>587</v>
          </cell>
        </row>
        <row r="43">
          <cell r="A43" t="str">
            <v>Liberty</v>
          </cell>
          <cell r="B43">
            <v>2115</v>
          </cell>
          <cell r="C43">
            <v>2139</v>
          </cell>
          <cell r="D43">
            <v>24</v>
          </cell>
          <cell r="E43">
            <v>0</v>
          </cell>
          <cell r="F43">
            <v>1218</v>
          </cell>
          <cell r="G43">
            <v>615</v>
          </cell>
        </row>
        <row r="44">
          <cell r="A44" t="str">
            <v>Madison</v>
          </cell>
          <cell r="B44">
            <v>7020</v>
          </cell>
          <cell r="C44">
            <v>7020</v>
          </cell>
          <cell r="D44">
            <v>0</v>
          </cell>
          <cell r="E44">
            <v>0</v>
          </cell>
          <cell r="F44">
            <v>970</v>
          </cell>
          <cell r="G44">
            <v>520</v>
          </cell>
        </row>
        <row r="45">
          <cell r="A45" t="str">
            <v>Manatee</v>
          </cell>
          <cell r="B45">
            <v>22335</v>
          </cell>
          <cell r="C45">
            <v>23012</v>
          </cell>
          <cell r="D45">
            <v>677</v>
          </cell>
          <cell r="E45">
            <v>0</v>
          </cell>
          <cell r="F45">
            <v>13817</v>
          </cell>
          <cell r="G45">
            <v>259</v>
          </cell>
        </row>
        <row r="46">
          <cell r="A46" t="str">
            <v>Marion</v>
          </cell>
          <cell r="B46">
            <v>19845</v>
          </cell>
          <cell r="C46">
            <v>22671</v>
          </cell>
          <cell r="D46">
            <v>2826</v>
          </cell>
          <cell r="E46">
            <v>0</v>
          </cell>
          <cell r="F46">
            <v>25944</v>
          </cell>
          <cell r="G46">
            <v>5519</v>
          </cell>
        </row>
        <row r="47">
          <cell r="A47" t="str">
            <v>Martin</v>
          </cell>
          <cell r="B47">
            <v>8194</v>
          </cell>
          <cell r="C47">
            <v>8439</v>
          </cell>
          <cell r="D47">
            <v>245</v>
          </cell>
          <cell r="E47">
            <v>0</v>
          </cell>
          <cell r="F47">
            <v>22449</v>
          </cell>
          <cell r="G47">
            <v>3537</v>
          </cell>
        </row>
        <row r="48">
          <cell r="A48" t="str">
            <v>Monroe</v>
          </cell>
          <cell r="B48">
            <v>13740</v>
          </cell>
          <cell r="C48">
            <v>14193</v>
          </cell>
          <cell r="D48">
            <v>453</v>
          </cell>
          <cell r="E48">
            <v>0</v>
          </cell>
          <cell r="F48">
            <v>23063</v>
          </cell>
          <cell r="G48">
            <v>7677</v>
          </cell>
        </row>
        <row r="49">
          <cell r="A49" t="str">
            <v>Nassau</v>
          </cell>
          <cell r="B49">
            <v>3750</v>
          </cell>
          <cell r="C49">
            <v>3750</v>
          </cell>
          <cell r="D49">
            <v>0</v>
          </cell>
          <cell r="E49">
            <v>0</v>
          </cell>
          <cell r="F49">
            <v>8899</v>
          </cell>
          <cell r="G49">
            <v>2725</v>
          </cell>
        </row>
        <row r="50">
          <cell r="A50" t="str">
            <v>Okaloosa</v>
          </cell>
          <cell r="B50">
            <v>9105</v>
          </cell>
          <cell r="C50">
            <v>9466</v>
          </cell>
          <cell r="D50">
            <v>361</v>
          </cell>
          <cell r="E50">
            <v>0</v>
          </cell>
          <cell r="F50">
            <v>12640</v>
          </cell>
          <cell r="G50">
            <v>1057</v>
          </cell>
        </row>
        <row r="51">
          <cell r="A51" t="str">
            <v>Okeechobee</v>
          </cell>
          <cell r="B51">
            <v>2805</v>
          </cell>
          <cell r="C51">
            <v>2805</v>
          </cell>
          <cell r="D51">
            <v>0</v>
          </cell>
          <cell r="E51">
            <v>0</v>
          </cell>
          <cell r="F51">
            <v>11108</v>
          </cell>
          <cell r="G51">
            <v>1767</v>
          </cell>
        </row>
        <row r="52">
          <cell r="A52" t="str">
            <v>Orange</v>
          </cell>
          <cell r="B52">
            <v>90000</v>
          </cell>
          <cell r="C52">
            <v>100000</v>
          </cell>
          <cell r="D52">
            <v>10000</v>
          </cell>
          <cell r="E52">
            <v>0</v>
          </cell>
          <cell r="F52">
            <v>54761</v>
          </cell>
          <cell r="G52">
            <v>34294</v>
          </cell>
        </row>
        <row r="53">
          <cell r="A53" t="str">
            <v>Osceola</v>
          </cell>
          <cell r="B53">
            <v>24510</v>
          </cell>
          <cell r="C53">
            <v>24937</v>
          </cell>
          <cell r="D53">
            <v>427</v>
          </cell>
          <cell r="E53">
            <v>0</v>
          </cell>
          <cell r="F53">
            <v>42416</v>
          </cell>
          <cell r="G53">
            <v>0</v>
          </cell>
        </row>
        <row r="54">
          <cell r="A54" t="str">
            <v>Palm Beach</v>
          </cell>
          <cell r="B54">
            <v>109425</v>
          </cell>
          <cell r="C54">
            <v>115450</v>
          </cell>
          <cell r="D54">
            <v>6025</v>
          </cell>
          <cell r="E54">
            <v>0</v>
          </cell>
          <cell r="F54">
            <v>58683</v>
          </cell>
          <cell r="G54">
            <v>30675</v>
          </cell>
        </row>
        <row r="55">
          <cell r="A55" t="str">
            <v>Pasco</v>
          </cell>
          <cell r="B55">
            <v>3795</v>
          </cell>
          <cell r="C55">
            <v>3863</v>
          </cell>
          <cell r="D55">
            <v>68</v>
          </cell>
          <cell r="E55">
            <v>0</v>
          </cell>
          <cell r="F55">
            <v>23559</v>
          </cell>
          <cell r="G55">
            <v>3325</v>
          </cell>
        </row>
        <row r="56">
          <cell r="A56" t="str">
            <v>Pinellas</v>
          </cell>
          <cell r="B56">
            <v>77650</v>
          </cell>
          <cell r="C56">
            <v>80503</v>
          </cell>
          <cell r="D56">
            <v>2853</v>
          </cell>
          <cell r="E56">
            <v>0</v>
          </cell>
          <cell r="F56">
            <v>70722</v>
          </cell>
          <cell r="G56">
            <v>14485</v>
          </cell>
        </row>
        <row r="57">
          <cell r="A57" t="str">
            <v>Polk</v>
          </cell>
          <cell r="B57">
            <v>45000</v>
          </cell>
          <cell r="C57">
            <v>46800</v>
          </cell>
          <cell r="D57">
            <v>1800</v>
          </cell>
          <cell r="E57">
            <v>0</v>
          </cell>
          <cell r="F57">
            <v>22500</v>
          </cell>
          <cell r="G57">
            <v>16300</v>
          </cell>
        </row>
        <row r="58">
          <cell r="A58" t="str">
            <v>Putnam</v>
          </cell>
          <cell r="B58">
            <v>5600</v>
          </cell>
          <cell r="C58">
            <v>7800</v>
          </cell>
          <cell r="D58">
            <v>2200</v>
          </cell>
          <cell r="E58">
            <v>0</v>
          </cell>
          <cell r="F58">
            <v>17000</v>
          </cell>
          <cell r="G58">
            <v>2800</v>
          </cell>
        </row>
        <row r="59">
          <cell r="A59" t="str">
            <v>Santa Rosa</v>
          </cell>
          <cell r="B59">
            <v>10450</v>
          </cell>
          <cell r="C59">
            <v>11760</v>
          </cell>
          <cell r="D59">
            <v>1310</v>
          </cell>
          <cell r="E59">
            <v>0</v>
          </cell>
          <cell r="F59">
            <v>23497</v>
          </cell>
          <cell r="G59">
            <v>3573</v>
          </cell>
        </row>
        <row r="60">
          <cell r="A60" t="str">
            <v>Sarasota</v>
          </cell>
          <cell r="B60">
            <v>36442</v>
          </cell>
          <cell r="C60">
            <v>36656</v>
          </cell>
          <cell r="D60">
            <v>214</v>
          </cell>
          <cell r="E60">
            <v>0</v>
          </cell>
          <cell r="F60">
            <v>37182</v>
          </cell>
          <cell r="G60">
            <v>14090</v>
          </cell>
        </row>
        <row r="61">
          <cell r="A61" t="str">
            <v>Seminole</v>
          </cell>
          <cell r="B61">
            <v>22180</v>
          </cell>
          <cell r="C61">
            <v>22414</v>
          </cell>
          <cell r="D61">
            <v>234</v>
          </cell>
          <cell r="E61">
            <v>0</v>
          </cell>
          <cell r="F61">
            <v>30223</v>
          </cell>
          <cell r="G61">
            <v>6594</v>
          </cell>
        </row>
        <row r="62">
          <cell r="A62" t="str">
            <v>St. Johns</v>
          </cell>
          <cell r="B62">
            <v>4500</v>
          </cell>
          <cell r="C62">
            <v>4950</v>
          </cell>
          <cell r="D62">
            <v>450</v>
          </cell>
          <cell r="E62">
            <v>0</v>
          </cell>
          <cell r="F62">
            <v>14000</v>
          </cell>
          <cell r="G62">
            <v>750</v>
          </cell>
        </row>
        <row r="63">
          <cell r="A63" t="str">
            <v>St. Lucie</v>
          </cell>
          <cell r="B63">
            <v>31250</v>
          </cell>
          <cell r="C63">
            <v>31900</v>
          </cell>
          <cell r="D63">
            <v>650</v>
          </cell>
          <cell r="E63">
            <v>0</v>
          </cell>
          <cell r="F63">
            <v>31800</v>
          </cell>
          <cell r="G63">
            <v>14275</v>
          </cell>
        </row>
        <row r="64">
          <cell r="A64" t="str">
            <v>Sumter</v>
          </cell>
          <cell r="B64">
            <v>3200</v>
          </cell>
          <cell r="C64">
            <v>3725</v>
          </cell>
          <cell r="D64">
            <v>525</v>
          </cell>
          <cell r="E64">
            <v>0</v>
          </cell>
          <cell r="F64">
            <v>12000</v>
          </cell>
          <cell r="G64">
            <v>400</v>
          </cell>
        </row>
        <row r="65">
          <cell r="A65" t="str">
            <v>Suwannee</v>
          </cell>
          <cell r="B65">
            <v>825</v>
          </cell>
          <cell r="C65">
            <v>825</v>
          </cell>
          <cell r="D65">
            <v>0</v>
          </cell>
          <cell r="E65">
            <v>0</v>
          </cell>
          <cell r="F65">
            <v>3882</v>
          </cell>
          <cell r="G65">
            <v>555</v>
          </cell>
        </row>
        <row r="66">
          <cell r="A66" t="str">
            <v>Taylor</v>
          </cell>
          <cell r="B66">
            <v>1050</v>
          </cell>
          <cell r="C66">
            <v>1100</v>
          </cell>
          <cell r="D66">
            <v>50</v>
          </cell>
          <cell r="E66">
            <v>0</v>
          </cell>
          <cell r="F66">
            <v>1290</v>
          </cell>
          <cell r="G66">
            <v>588</v>
          </cell>
        </row>
        <row r="67">
          <cell r="A67" t="str">
            <v>Union</v>
          </cell>
          <cell r="B67">
            <v>739.87</v>
          </cell>
          <cell r="C67">
            <v>0</v>
          </cell>
          <cell r="D67">
            <v>140.91999999999999</v>
          </cell>
          <cell r="E67">
            <v>0</v>
          </cell>
          <cell r="F67">
            <v>786.84</v>
          </cell>
          <cell r="G67">
            <v>132.1</v>
          </cell>
        </row>
        <row r="68">
          <cell r="A68" t="str">
            <v>Volusia</v>
          </cell>
          <cell r="B68">
            <v>35000</v>
          </cell>
          <cell r="C68">
            <v>35450</v>
          </cell>
          <cell r="D68">
            <v>450</v>
          </cell>
          <cell r="E68">
            <v>0</v>
          </cell>
          <cell r="F68">
            <v>49500</v>
          </cell>
          <cell r="G68">
            <v>150</v>
          </cell>
        </row>
        <row r="69">
          <cell r="A69" t="str">
            <v>Wakulla</v>
          </cell>
          <cell r="B69">
            <v>150</v>
          </cell>
          <cell r="C69">
            <v>150</v>
          </cell>
          <cell r="D69">
            <v>0</v>
          </cell>
          <cell r="E69">
            <v>0</v>
          </cell>
          <cell r="F69">
            <v>9427</v>
          </cell>
          <cell r="G69">
            <v>132</v>
          </cell>
        </row>
        <row r="70">
          <cell r="A70" t="str">
            <v>Walton</v>
          </cell>
          <cell r="B70">
            <v>1500</v>
          </cell>
          <cell r="C70">
            <v>1900</v>
          </cell>
          <cell r="D70">
            <v>400</v>
          </cell>
          <cell r="E70">
            <v>0</v>
          </cell>
          <cell r="F70">
            <v>10000</v>
          </cell>
          <cell r="G70">
            <v>1500</v>
          </cell>
        </row>
        <row r="71">
          <cell r="A71" t="str">
            <v>Washington</v>
          </cell>
          <cell r="B71">
            <v>2355</v>
          </cell>
          <cell r="C71">
            <v>2355</v>
          </cell>
          <cell r="D71">
            <v>0</v>
          </cell>
          <cell r="E71">
            <v>0</v>
          </cell>
          <cell r="F71">
            <v>7170</v>
          </cell>
          <cell r="G71">
            <v>1014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te"/>
      <sheetName val="ReportInfo"/>
      <sheetName val="LookupData"/>
      <sheetName val="EstimatingTool"/>
    </sheetNames>
    <sheetDataSet>
      <sheetData sheetId="0">
        <row r="52">
          <cell r="F52">
            <v>0</v>
          </cell>
        </row>
        <row r="55">
          <cell r="F55">
            <v>6563.0899999999965</v>
          </cell>
        </row>
      </sheetData>
      <sheetData sheetId="1" refreshError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location Options "/>
      <sheetName val="Cost per WC"/>
      <sheetName val="COL-LW"/>
    </sheetNames>
    <sheetDataSet>
      <sheetData sheetId="0"/>
      <sheetData sheetId="1">
        <row r="76">
          <cell r="A76">
            <v>1</v>
          </cell>
          <cell r="B76">
            <v>64.968244726962041</v>
          </cell>
        </row>
        <row r="77">
          <cell r="A77">
            <v>2</v>
          </cell>
          <cell r="B77">
            <v>43.99332990136768</v>
          </cell>
        </row>
        <row r="78">
          <cell r="A78">
            <v>3</v>
          </cell>
          <cell r="B78">
            <v>36.794184137530962</v>
          </cell>
        </row>
        <row r="79">
          <cell r="A79">
            <v>4</v>
          </cell>
          <cell r="B79">
            <v>32.252231614720145</v>
          </cell>
        </row>
        <row r="80">
          <cell r="A80">
            <v>5</v>
          </cell>
          <cell r="B80">
            <v>29.773537053543588</v>
          </cell>
        </row>
        <row r="81">
          <cell r="A81">
            <v>6</v>
          </cell>
          <cell r="B81">
            <v>31.400439850594687</v>
          </cell>
        </row>
        <row r="82">
          <cell r="A82">
            <v>7</v>
          </cell>
          <cell r="B82">
            <v>27.312907092625288</v>
          </cell>
        </row>
        <row r="83">
          <cell r="A83">
            <v>8</v>
          </cell>
          <cell r="B83">
            <v>25.453421692425682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Revenue Summary "/>
      <sheetName val="Alloc. Summary"/>
      <sheetName val="Issue Requests "/>
      <sheetName val="Requests Data "/>
      <sheetName val="BUDGET CALCULATION"/>
      <sheetName val="BUDGET CALC. (COL A1) "/>
      <sheetName val="Sheet2"/>
      <sheetName val="OPTION (WWM)"/>
      <sheetName val="OPTION (COL A1)"/>
      <sheetName val="OPTION (COL A2)"/>
      <sheetName val="OPTION (COL B)"/>
      <sheetName val="OPTION (COL A1.5)"/>
      <sheetName val="WWM "/>
      <sheetName val="FRS Calc.   "/>
      <sheetName val="WWM Applied to $532.5m "/>
      <sheetName val="Unspent Budgeted Funds (24-25)"/>
      <sheetName val="Cumulative Excess (24-25) "/>
      <sheetName val="Revenue Projections "/>
      <sheetName val="Reduction Exercise "/>
      <sheetName val="Peer Group Comparison "/>
      <sheetName val="Jury Shortfall Calc.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745B-4B95-4191-BED7-F0E298A36A9E}">
  <sheetPr>
    <pageSetUpPr fitToPage="1"/>
  </sheetPr>
  <dimension ref="A1:G13"/>
  <sheetViews>
    <sheetView tabSelected="1" zoomScale="120" zoomScaleNormal="120" workbookViewId="0">
      <selection activeCell="C13" sqref="C13"/>
    </sheetView>
  </sheetViews>
  <sheetFormatPr defaultRowHeight="16.5" x14ac:dyDescent="0.3"/>
  <cols>
    <col min="1" max="1" width="13.140625" style="2" customWidth="1"/>
    <col min="2" max="2" width="13.42578125" style="2" customWidth="1"/>
    <col min="3" max="4" width="12.42578125" style="2" customWidth="1"/>
    <col min="5" max="5" width="22.28515625" style="2" customWidth="1"/>
    <col min="6" max="6" width="23.28515625" style="2" customWidth="1"/>
    <col min="7" max="7" width="22.140625" style="2" customWidth="1"/>
    <col min="8" max="16384" width="9.140625" style="2"/>
  </cols>
  <sheetData>
    <row r="1" spans="1:7" x14ac:dyDescent="0.3">
      <c r="A1" s="1" t="s">
        <v>0</v>
      </c>
      <c r="B1" s="1"/>
      <c r="C1" s="1"/>
    </row>
    <row r="2" spans="1:7" x14ac:dyDescent="0.3">
      <c r="A2" s="3" t="s">
        <v>1</v>
      </c>
      <c r="B2" s="4"/>
      <c r="C2" s="4"/>
    </row>
    <row r="5" spans="1:7" s="6" customFormat="1" ht="54" customHeight="1" x14ac:dyDescent="0.3">
      <c r="A5" s="5" t="s">
        <v>2</v>
      </c>
      <c r="B5" s="5" t="s">
        <v>9</v>
      </c>
      <c r="C5" s="5" t="s">
        <v>10</v>
      </c>
      <c r="D5" s="5" t="s">
        <v>3</v>
      </c>
      <c r="E5" s="5" t="s">
        <v>4</v>
      </c>
      <c r="F5" s="5" t="s">
        <v>12</v>
      </c>
      <c r="G5" s="5" t="s">
        <v>14</v>
      </c>
    </row>
    <row r="6" spans="1:7" x14ac:dyDescent="0.3">
      <c r="A6" s="7" t="s">
        <v>13</v>
      </c>
      <c r="B6" s="16">
        <v>0.14030000000000001</v>
      </c>
      <c r="C6" s="16">
        <v>0.13589999999999999</v>
      </c>
      <c r="D6" s="17">
        <f>C6-B6</f>
        <v>-4.400000000000015E-3</v>
      </c>
      <c r="E6" s="9"/>
      <c r="F6" s="10">
        <f>G6+E6</f>
        <v>0</v>
      </c>
      <c r="G6" s="10">
        <f t="shared" ref="G6:G8" si="0">D6*E6</f>
        <v>0</v>
      </c>
    </row>
    <row r="7" spans="1:7" x14ac:dyDescent="0.3">
      <c r="A7" s="7" t="s">
        <v>6</v>
      </c>
      <c r="B7" s="16">
        <v>0.33239999999999997</v>
      </c>
      <c r="C7" s="16">
        <v>0.32600000000000001</v>
      </c>
      <c r="D7" s="17">
        <f t="shared" ref="D7:D9" si="1">C7-B7</f>
        <v>-6.3999999999999613E-3</v>
      </c>
      <c r="E7" s="9"/>
      <c r="F7" s="10">
        <f>G7+E7</f>
        <v>0</v>
      </c>
      <c r="G7" s="10">
        <f t="shared" si="0"/>
        <v>0</v>
      </c>
    </row>
    <row r="8" spans="1:7" x14ac:dyDescent="0.3">
      <c r="A8" s="7" t="s">
        <v>7</v>
      </c>
      <c r="B8" s="16">
        <v>0.22020000000000001</v>
      </c>
      <c r="C8" s="16">
        <v>0.22120000000000001</v>
      </c>
      <c r="D8" s="8">
        <f t="shared" si="1"/>
        <v>1.0000000000000009E-3</v>
      </c>
      <c r="E8" s="9"/>
      <c r="F8" s="10">
        <f>G8+E8</f>
        <v>0</v>
      </c>
      <c r="G8" s="10">
        <f t="shared" si="0"/>
        <v>0</v>
      </c>
    </row>
    <row r="9" spans="1:7" x14ac:dyDescent="0.3">
      <c r="A9" s="7" t="s">
        <v>8</v>
      </c>
      <c r="B9" s="16">
        <v>0.54569999999999996</v>
      </c>
      <c r="C9" s="16">
        <v>0.55000000000000004</v>
      </c>
      <c r="D9" s="8">
        <f t="shared" si="1"/>
        <v>4.3000000000000815E-3</v>
      </c>
      <c r="E9" s="11"/>
      <c r="F9" s="12">
        <f>G9+E9</f>
        <v>0</v>
      </c>
      <c r="G9" s="12">
        <f>D9*E9</f>
        <v>0</v>
      </c>
    </row>
    <row r="10" spans="1:7" x14ac:dyDescent="0.3">
      <c r="E10" s="13">
        <f>SUM(E6:E9)</f>
        <v>0</v>
      </c>
      <c r="F10" s="13">
        <f>SUM(F6:F9)</f>
        <v>0</v>
      </c>
      <c r="G10" s="13">
        <f>SUM(G6:G9)</f>
        <v>0</v>
      </c>
    </row>
    <row r="12" spans="1:7" x14ac:dyDescent="0.3">
      <c r="E12" s="14"/>
      <c r="G12" s="14"/>
    </row>
    <row r="13" spans="1:7" ht="31.5" x14ac:dyDescent="0.3">
      <c r="E13" s="15" t="s">
        <v>11</v>
      </c>
    </row>
  </sheetData>
  <mergeCells count="2">
    <mergeCell ref="A1:C1"/>
    <mergeCell ref="B2:C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4D7AF-5202-4246-9206-3B2C9AFD7392}">
  <dimension ref="A1:E320"/>
  <sheetViews>
    <sheetView zoomScale="110" zoomScaleNormal="110" workbookViewId="0">
      <pane ySplit="1" topLeftCell="A307" activePane="bottomLeft" state="frozen"/>
      <selection pane="bottomLeft" activeCell="I314" sqref="I314"/>
    </sheetView>
  </sheetViews>
  <sheetFormatPr defaultRowHeight="15" x14ac:dyDescent="0.25"/>
  <cols>
    <col min="1" max="1" width="17.42578125" bestFit="1" customWidth="1"/>
    <col min="2" max="2" width="17" customWidth="1"/>
    <col min="3" max="3" width="23.140625" style="49" customWidth="1"/>
    <col min="4" max="4" width="10.5703125" customWidth="1"/>
    <col min="5" max="5" width="21" customWidth="1"/>
  </cols>
  <sheetData>
    <row r="1" spans="1:5" s="21" customFormat="1" ht="47.25" x14ac:dyDescent="0.3">
      <c r="A1" s="18" t="s">
        <v>15</v>
      </c>
      <c r="B1" s="18" t="s">
        <v>16</v>
      </c>
      <c r="C1" s="19" t="s">
        <v>17</v>
      </c>
      <c r="D1" s="20" t="s">
        <v>18</v>
      </c>
      <c r="E1" s="20" t="s">
        <v>19</v>
      </c>
    </row>
    <row r="2" spans="1:5" ht="15.75" x14ac:dyDescent="0.3">
      <c r="A2" s="22" t="s">
        <v>20</v>
      </c>
      <c r="B2" s="22" t="s">
        <v>5</v>
      </c>
      <c r="C2" s="23">
        <v>3365123.9471999984</v>
      </c>
      <c r="D2" s="24">
        <v>-4.4000000000000003E-3</v>
      </c>
      <c r="E2" s="25">
        <f>C2*D2</f>
        <v>-14806.545367679993</v>
      </c>
    </row>
    <row r="3" spans="1:5" ht="15.75" x14ac:dyDescent="0.3">
      <c r="A3" s="22" t="s">
        <v>20</v>
      </c>
      <c r="B3" s="22" t="s">
        <v>6</v>
      </c>
      <c r="C3" s="23">
        <v>533136.97440000006</v>
      </c>
      <c r="D3" s="24">
        <v>-6.4000000000000003E-3</v>
      </c>
      <c r="E3" s="25">
        <f>C3*D3</f>
        <v>-3412.0766361600004</v>
      </c>
    </row>
    <row r="4" spans="1:5" ht="15.75" x14ac:dyDescent="0.3">
      <c r="A4" s="22" t="s">
        <v>20</v>
      </c>
      <c r="B4" s="22" t="s">
        <v>7</v>
      </c>
      <c r="C4" s="23">
        <v>525244.75199999998</v>
      </c>
      <c r="D4" s="24">
        <v>1E-3</v>
      </c>
      <c r="E4" s="25">
        <f>C4*D4</f>
        <v>525.24475199999995</v>
      </c>
    </row>
    <row r="5" spans="1:5" ht="15.75" x14ac:dyDescent="0.3">
      <c r="A5" s="22" t="s">
        <v>20</v>
      </c>
      <c r="B5" s="22" t="s">
        <v>8</v>
      </c>
      <c r="C5" s="23">
        <v>117867.1</v>
      </c>
      <c r="D5" s="24">
        <v>4.3E-3</v>
      </c>
      <c r="E5" s="25">
        <f>C5*D5</f>
        <v>506.82853</v>
      </c>
    </row>
    <row r="6" spans="1:5" s="29" customFormat="1" ht="15.75" x14ac:dyDescent="0.3">
      <c r="A6" s="26" t="s">
        <v>21</v>
      </c>
      <c r="B6" s="26"/>
      <c r="C6" s="27">
        <f>SUM(C2:C5)</f>
        <v>4541372.7735999981</v>
      </c>
      <c r="D6" s="28"/>
      <c r="E6" s="28">
        <f>SUM(E2:E5)</f>
        <v>-17186.548721839998</v>
      </c>
    </row>
    <row r="7" spans="1:5" ht="15.75" x14ac:dyDescent="0.3">
      <c r="A7" s="22" t="s">
        <v>22</v>
      </c>
      <c r="B7" s="22" t="s">
        <v>5</v>
      </c>
      <c r="C7" s="23">
        <v>533116.14269999997</v>
      </c>
      <c r="D7" s="24">
        <v>-4.4000000000000003E-3</v>
      </c>
      <c r="E7" s="25">
        <f>C7*D7</f>
        <v>-2345.7110278800001</v>
      </c>
    </row>
    <row r="8" spans="1:5" ht="15.75" x14ac:dyDescent="0.3">
      <c r="A8" s="22" t="s">
        <v>22</v>
      </c>
      <c r="B8" s="22" t="s">
        <v>6</v>
      </c>
      <c r="C8" s="23"/>
      <c r="D8" s="24">
        <v>-6.4000000000000003E-3</v>
      </c>
      <c r="E8" s="25">
        <f>C8*D8</f>
        <v>0</v>
      </c>
    </row>
    <row r="9" spans="1:5" ht="15.75" x14ac:dyDescent="0.3">
      <c r="A9" s="22" t="s">
        <v>22</v>
      </c>
      <c r="B9" s="22" t="s">
        <v>7</v>
      </c>
      <c r="C9" s="23"/>
      <c r="D9" s="24">
        <v>1E-3</v>
      </c>
      <c r="E9" s="25">
        <f>C9*D9</f>
        <v>0</v>
      </c>
    </row>
    <row r="10" spans="1:5" ht="15.75" x14ac:dyDescent="0.3">
      <c r="A10" s="22" t="s">
        <v>22</v>
      </c>
      <c r="B10" s="22" t="s">
        <v>8</v>
      </c>
      <c r="C10" s="23">
        <v>130552.38</v>
      </c>
      <c r="D10" s="24">
        <v>4.3E-3</v>
      </c>
      <c r="E10" s="25">
        <f>C10*D10</f>
        <v>561.37523399999998</v>
      </c>
    </row>
    <row r="11" spans="1:5" s="29" customFormat="1" ht="15.75" x14ac:dyDescent="0.3">
      <c r="A11" s="26" t="s">
        <v>23</v>
      </c>
      <c r="B11" s="26"/>
      <c r="C11" s="27">
        <f>SUM(C7:C10)</f>
        <v>663668.52269999997</v>
      </c>
      <c r="D11" s="28"/>
      <c r="E11" s="28">
        <f>SUM(E7:E10)</f>
        <v>-1784.33579388</v>
      </c>
    </row>
    <row r="12" spans="1:5" ht="15.75" x14ac:dyDescent="0.3">
      <c r="A12" s="22" t="s">
        <v>24</v>
      </c>
      <c r="B12" s="22" t="s">
        <v>5</v>
      </c>
      <c r="C12" s="23">
        <v>1847705.7075360003</v>
      </c>
      <c r="D12" s="24">
        <v>-4.4000000000000003E-3</v>
      </c>
      <c r="E12" s="25">
        <f>C12*D12</f>
        <v>-8129.9051131584019</v>
      </c>
    </row>
    <row r="13" spans="1:5" ht="15.75" x14ac:dyDescent="0.3">
      <c r="A13" s="22" t="s">
        <v>24</v>
      </c>
      <c r="B13" s="22" t="s">
        <v>6</v>
      </c>
      <c r="C13" s="23">
        <v>278705.94419199997</v>
      </c>
      <c r="D13" s="24">
        <v>-6.4000000000000003E-3</v>
      </c>
      <c r="E13" s="25">
        <f>C13*D13</f>
        <v>-1783.7180428288</v>
      </c>
    </row>
    <row r="14" spans="1:5" ht="15.75" x14ac:dyDescent="0.3">
      <c r="A14" s="22" t="s">
        <v>24</v>
      </c>
      <c r="B14" s="22" t="s">
        <v>7</v>
      </c>
      <c r="C14" s="23">
        <v>363465.49505600001</v>
      </c>
      <c r="D14" s="24">
        <v>1E-3</v>
      </c>
      <c r="E14" s="25">
        <f>C14*D14</f>
        <v>363.46549505600001</v>
      </c>
    </row>
    <row r="15" spans="1:5" ht="15.75" x14ac:dyDescent="0.3">
      <c r="A15" s="22" t="s">
        <v>24</v>
      </c>
      <c r="B15" s="22" t="s">
        <v>8</v>
      </c>
      <c r="C15" s="23">
        <v>99237.841039999999</v>
      </c>
      <c r="D15" s="24">
        <v>4.3E-3</v>
      </c>
      <c r="E15" s="25">
        <f>C15*D15</f>
        <v>426.722716472</v>
      </c>
    </row>
    <row r="16" spans="1:5" s="29" customFormat="1" ht="15.75" x14ac:dyDescent="0.3">
      <c r="A16" s="26" t="s">
        <v>25</v>
      </c>
      <c r="B16" s="26"/>
      <c r="C16" s="27">
        <f>SUM(C12:C15)</f>
        <v>2589114.9878240004</v>
      </c>
      <c r="D16" s="28"/>
      <c r="E16" s="28">
        <f>SUM(E12:E15)</f>
        <v>-9123.4349444592008</v>
      </c>
    </row>
    <row r="17" spans="1:5" ht="15.75" x14ac:dyDescent="0.3">
      <c r="A17" s="22" t="s">
        <v>26</v>
      </c>
      <c r="B17" s="22" t="s">
        <v>5</v>
      </c>
      <c r="C17" s="23">
        <v>515271.12</v>
      </c>
      <c r="D17" s="24">
        <v>-4.4000000000000003E-3</v>
      </c>
      <c r="E17" s="25">
        <f>C17*D17</f>
        <v>-2267.1929279999999</v>
      </c>
    </row>
    <row r="18" spans="1:5" ht="15.75" x14ac:dyDescent="0.3">
      <c r="A18" s="22" t="s">
        <v>26</v>
      </c>
      <c r="B18" s="22" t="s">
        <v>6</v>
      </c>
      <c r="C18" s="23">
        <v>93042.559999999998</v>
      </c>
      <c r="D18" s="24">
        <v>-6.4000000000000003E-3</v>
      </c>
      <c r="E18" s="25">
        <f>C18*D18</f>
        <v>-595.47238400000003</v>
      </c>
    </row>
    <row r="19" spans="1:5" ht="15.75" x14ac:dyDescent="0.3">
      <c r="A19" s="22" t="s">
        <v>26</v>
      </c>
      <c r="B19" s="22" t="s">
        <v>8</v>
      </c>
      <c r="C19" s="23">
        <v>81125.099999999991</v>
      </c>
      <c r="D19" s="24">
        <v>4.3E-3</v>
      </c>
      <c r="E19" s="25">
        <f>C19*D19</f>
        <v>348.83792999999997</v>
      </c>
    </row>
    <row r="20" spans="1:5" s="29" customFormat="1" ht="15.75" x14ac:dyDescent="0.3">
      <c r="A20" s="26" t="s">
        <v>27</v>
      </c>
      <c r="B20" s="26"/>
      <c r="C20" s="27">
        <f>SUM(C17:C19)</f>
        <v>689438.77999999991</v>
      </c>
      <c r="D20" s="28"/>
      <c r="E20" s="28">
        <f>SUM(E17:E19)</f>
        <v>-2513.8273819999999</v>
      </c>
    </row>
    <row r="21" spans="1:5" ht="15.75" x14ac:dyDescent="0.3">
      <c r="A21" s="22" t="s">
        <v>28</v>
      </c>
      <c r="B21" s="22" t="s">
        <v>5</v>
      </c>
      <c r="C21" s="23">
        <v>7026980.9549000002</v>
      </c>
      <c r="D21" s="24">
        <v>-4.4000000000000003E-3</v>
      </c>
      <c r="E21" s="25">
        <f>C21*D21</f>
        <v>-30918.716201560004</v>
      </c>
    </row>
    <row r="22" spans="1:5" ht="15.75" x14ac:dyDescent="0.3">
      <c r="A22" s="22" t="s">
        <v>28</v>
      </c>
      <c r="B22" s="22" t="s">
        <v>6</v>
      </c>
      <c r="C22" s="23">
        <v>349425.16500000004</v>
      </c>
      <c r="D22" s="24">
        <v>-6.4000000000000003E-3</v>
      </c>
      <c r="E22" s="25">
        <f>C22*D22</f>
        <v>-2236.3210560000002</v>
      </c>
    </row>
    <row r="23" spans="1:5" ht="15.75" x14ac:dyDescent="0.3">
      <c r="A23" s="22" t="s">
        <v>28</v>
      </c>
      <c r="B23" s="22" t="s">
        <v>7</v>
      </c>
      <c r="C23" s="23">
        <v>1086803.9180999999</v>
      </c>
      <c r="D23" s="24">
        <v>1E-3</v>
      </c>
      <c r="E23" s="25">
        <f>C23*D23</f>
        <v>1086.8039180999999</v>
      </c>
    </row>
    <row r="24" spans="1:5" ht="15.75" x14ac:dyDescent="0.3">
      <c r="A24" s="22" t="s">
        <v>28</v>
      </c>
      <c r="B24" s="22" t="s">
        <v>8</v>
      </c>
      <c r="C24" s="23">
        <v>134806.81230000002</v>
      </c>
      <c r="D24" s="24">
        <v>4.3E-3</v>
      </c>
      <c r="E24" s="25">
        <f>C24*D24</f>
        <v>579.66929289000007</v>
      </c>
    </row>
    <row r="25" spans="1:5" s="29" customFormat="1" ht="15.75" x14ac:dyDescent="0.3">
      <c r="A25" s="26" t="s">
        <v>29</v>
      </c>
      <c r="B25" s="26"/>
      <c r="C25" s="27">
        <f>SUM(C21:C24)</f>
        <v>8598016.850300001</v>
      </c>
      <c r="D25" s="28"/>
      <c r="E25" s="28">
        <f>SUM(E21:E24)</f>
        <v>-31488.564046570005</v>
      </c>
    </row>
    <row r="26" spans="1:5" ht="15.75" x14ac:dyDescent="0.3">
      <c r="A26" s="22" t="s">
        <v>30</v>
      </c>
      <c r="B26" s="22" t="s">
        <v>5</v>
      </c>
      <c r="C26" s="23">
        <v>26597563.616000038</v>
      </c>
      <c r="D26" s="24">
        <v>-4.4000000000000003E-3</v>
      </c>
      <c r="E26" s="25">
        <f>C26*D26</f>
        <v>-117029.27991040018</v>
      </c>
    </row>
    <row r="27" spans="1:5" ht="15.75" x14ac:dyDescent="0.3">
      <c r="A27" s="22" t="s">
        <v>30</v>
      </c>
      <c r="B27" s="22" t="s">
        <v>6</v>
      </c>
      <c r="C27" s="23">
        <v>1183949.52</v>
      </c>
      <c r="D27" s="24">
        <v>-6.4000000000000003E-3</v>
      </c>
      <c r="E27" s="25">
        <f>C27*D27</f>
        <v>-7577.2769280000002</v>
      </c>
    </row>
    <row r="28" spans="1:5" ht="15.75" x14ac:dyDescent="0.3">
      <c r="A28" s="22" t="s">
        <v>30</v>
      </c>
      <c r="B28" s="22" t="s">
        <v>7</v>
      </c>
      <c r="C28" s="23">
        <v>1800664.0496000005</v>
      </c>
      <c r="D28" s="24">
        <v>1E-3</v>
      </c>
      <c r="E28" s="25">
        <f>C28*D28</f>
        <v>1800.6640496000005</v>
      </c>
    </row>
    <row r="29" spans="1:5" ht="15.75" x14ac:dyDescent="0.3">
      <c r="A29" s="22" t="s">
        <v>30</v>
      </c>
      <c r="B29" s="22" t="s">
        <v>8</v>
      </c>
      <c r="C29" s="23">
        <v>228625</v>
      </c>
      <c r="D29" s="24">
        <v>4.3E-3</v>
      </c>
      <c r="E29" s="25">
        <f>C29*D29</f>
        <v>983.08749999999998</v>
      </c>
    </row>
    <row r="30" spans="1:5" s="29" customFormat="1" ht="15.75" x14ac:dyDescent="0.3">
      <c r="A30" s="26" t="s">
        <v>31</v>
      </c>
      <c r="B30" s="26"/>
      <c r="C30" s="27">
        <f>SUM(C26:C29)</f>
        <v>29810802.185600039</v>
      </c>
      <c r="D30" s="28"/>
      <c r="E30" s="28">
        <f>SUM(E26:E29)</f>
        <v>-121822.80528880018</v>
      </c>
    </row>
    <row r="31" spans="1:5" ht="15.75" x14ac:dyDescent="0.3">
      <c r="A31" s="22" t="s">
        <v>32</v>
      </c>
      <c r="B31" s="22" t="s">
        <v>5</v>
      </c>
      <c r="C31" s="23">
        <v>153034.63399999999</v>
      </c>
      <c r="D31" s="24">
        <v>-4.4000000000000003E-3</v>
      </c>
      <c r="E31" s="25">
        <f>C31*D31</f>
        <v>-673.35238960000004</v>
      </c>
    </row>
    <row r="32" spans="1:5" ht="15.75" x14ac:dyDescent="0.3">
      <c r="A32" s="22" t="s">
        <v>32</v>
      </c>
      <c r="B32" s="22" t="s">
        <v>6</v>
      </c>
      <c r="C32" s="23">
        <v>64371.03</v>
      </c>
      <c r="D32" s="24">
        <v>-6.4000000000000003E-3</v>
      </c>
      <c r="E32" s="25">
        <f>C32*D32</f>
        <v>-411.97459200000003</v>
      </c>
    </row>
    <row r="33" spans="1:5" ht="15.75" x14ac:dyDescent="0.3">
      <c r="A33" s="22" t="s">
        <v>32</v>
      </c>
      <c r="B33" s="22" t="s">
        <v>7</v>
      </c>
      <c r="C33" s="23">
        <v>56820</v>
      </c>
      <c r="D33" s="24">
        <v>1E-3</v>
      </c>
      <c r="E33" s="25">
        <f>C33*D33</f>
        <v>56.82</v>
      </c>
    </row>
    <row r="34" spans="1:5" ht="15.75" x14ac:dyDescent="0.3">
      <c r="A34" s="22" t="s">
        <v>32</v>
      </c>
      <c r="B34" s="22" t="s">
        <v>8</v>
      </c>
      <c r="C34" s="23">
        <v>69493.600000000006</v>
      </c>
      <c r="D34" s="24">
        <v>4.3E-3</v>
      </c>
      <c r="E34" s="25">
        <f>C34*D34</f>
        <v>298.82248000000004</v>
      </c>
    </row>
    <row r="35" spans="1:5" s="29" customFormat="1" ht="15.75" x14ac:dyDescent="0.3">
      <c r="A35" s="26" t="s">
        <v>33</v>
      </c>
      <c r="B35" s="26"/>
      <c r="C35" s="27">
        <f>SUM(C31:C34)</f>
        <v>343719.26399999997</v>
      </c>
      <c r="D35" s="28"/>
      <c r="E35" s="28">
        <f>SUM(E31:E34)</f>
        <v>-729.6845016000002</v>
      </c>
    </row>
    <row r="36" spans="1:5" ht="15.75" x14ac:dyDescent="0.3">
      <c r="A36" s="22" t="s">
        <v>34</v>
      </c>
      <c r="B36" s="22" t="s">
        <v>5</v>
      </c>
      <c r="C36" s="23">
        <v>2532495.16</v>
      </c>
      <c r="D36" s="24">
        <v>-4.4000000000000003E-3</v>
      </c>
      <c r="E36" s="25">
        <f>C36*D36</f>
        <v>-11142.978704000001</v>
      </c>
    </row>
    <row r="37" spans="1:5" ht="15.75" x14ac:dyDescent="0.3">
      <c r="A37" s="22" t="s">
        <v>34</v>
      </c>
      <c r="B37" s="22" t="s">
        <v>6</v>
      </c>
      <c r="C37" s="23">
        <v>191691.34000000003</v>
      </c>
      <c r="D37" s="24">
        <v>-6.4000000000000003E-3</v>
      </c>
      <c r="E37" s="25">
        <f>C37*D37</f>
        <v>-1226.8245760000002</v>
      </c>
    </row>
    <row r="38" spans="1:5" ht="15.75" x14ac:dyDescent="0.3">
      <c r="A38" s="22" t="s">
        <v>34</v>
      </c>
      <c r="B38" s="22" t="s">
        <v>7</v>
      </c>
      <c r="C38" s="23"/>
      <c r="D38" s="24">
        <v>1E-3</v>
      </c>
      <c r="E38" s="25">
        <f>C38*D38</f>
        <v>0</v>
      </c>
    </row>
    <row r="39" spans="1:5" ht="15.75" x14ac:dyDescent="0.3">
      <c r="A39" s="22" t="s">
        <v>34</v>
      </c>
      <c r="B39" s="22" t="s">
        <v>8</v>
      </c>
      <c r="C39" s="23">
        <v>69743.600000000006</v>
      </c>
      <c r="D39" s="24">
        <v>4.3E-3</v>
      </c>
      <c r="E39" s="25">
        <f>C39*D39</f>
        <v>299.89748000000003</v>
      </c>
    </row>
    <row r="40" spans="1:5" s="29" customFormat="1" ht="15.75" x14ac:dyDescent="0.3">
      <c r="A40" s="26" t="s">
        <v>35</v>
      </c>
      <c r="B40" s="26"/>
      <c r="C40" s="27">
        <f>SUM(C36:C39)</f>
        <v>2793930.1</v>
      </c>
      <c r="D40" s="28"/>
      <c r="E40" s="28">
        <f>SUM(E36:E39)</f>
        <v>-12069.905800000002</v>
      </c>
    </row>
    <row r="41" spans="1:5" ht="15.75" x14ac:dyDescent="0.3">
      <c r="A41" s="22" t="s">
        <v>36</v>
      </c>
      <c r="B41" s="22" t="s">
        <v>5</v>
      </c>
      <c r="C41" s="23">
        <v>2681588.7434</v>
      </c>
      <c r="D41" s="24">
        <v>-4.4000000000000003E-3</v>
      </c>
      <c r="E41" s="25">
        <f>C41*D41</f>
        <v>-11798.990470960001</v>
      </c>
    </row>
    <row r="42" spans="1:5" ht="15.75" x14ac:dyDescent="0.3">
      <c r="A42" s="22" t="s">
        <v>36</v>
      </c>
      <c r="B42" s="22" t="s">
        <v>6</v>
      </c>
      <c r="C42" s="23">
        <v>225892.59839999999</v>
      </c>
      <c r="D42" s="24">
        <v>-6.4000000000000003E-3</v>
      </c>
      <c r="E42" s="25">
        <f>C42*D42</f>
        <v>-1445.71262976</v>
      </c>
    </row>
    <row r="43" spans="1:5" ht="15.75" x14ac:dyDescent="0.3">
      <c r="A43" s="22" t="s">
        <v>36</v>
      </c>
      <c r="B43" s="22" t="s">
        <v>7</v>
      </c>
      <c r="C43" s="23">
        <v>200850.39800000002</v>
      </c>
      <c r="D43" s="24">
        <v>1E-3</v>
      </c>
      <c r="E43" s="25">
        <f>C43*D43</f>
        <v>200.85039800000001</v>
      </c>
    </row>
    <row r="44" spans="1:5" ht="15.75" x14ac:dyDescent="0.3">
      <c r="A44" s="22" t="s">
        <v>36</v>
      </c>
      <c r="B44" s="22" t="s">
        <v>8</v>
      </c>
      <c r="C44" s="23">
        <v>99727.38</v>
      </c>
      <c r="D44" s="24">
        <v>4.3E-3</v>
      </c>
      <c r="E44" s="25">
        <f>C44*D44</f>
        <v>428.82773400000002</v>
      </c>
    </row>
    <row r="45" spans="1:5" s="29" customFormat="1" ht="15.75" x14ac:dyDescent="0.3">
      <c r="A45" s="26" t="s">
        <v>37</v>
      </c>
      <c r="B45" s="26"/>
      <c r="C45" s="27">
        <f>SUM(C41:C44)</f>
        <v>3208059.1198</v>
      </c>
      <c r="D45" s="28"/>
      <c r="E45" s="28">
        <f>SUM(E41:E44)</f>
        <v>-12615.024968720001</v>
      </c>
    </row>
    <row r="46" spans="1:5" ht="15.75" x14ac:dyDescent="0.3">
      <c r="A46" s="22" t="s">
        <v>38</v>
      </c>
      <c r="B46" s="22" t="s">
        <v>5</v>
      </c>
      <c r="C46" s="23">
        <v>2789591.12</v>
      </c>
      <c r="D46" s="24">
        <v>-4.4000000000000003E-3</v>
      </c>
      <c r="E46" s="25">
        <f>C46*D46</f>
        <v>-12274.200928000002</v>
      </c>
    </row>
    <row r="47" spans="1:5" ht="15.75" x14ac:dyDescent="0.3">
      <c r="A47" s="22" t="s">
        <v>38</v>
      </c>
      <c r="B47" s="22" t="s">
        <v>6</v>
      </c>
      <c r="C47" s="23">
        <v>605200.24</v>
      </c>
      <c r="D47" s="24">
        <v>-6.4000000000000003E-3</v>
      </c>
      <c r="E47" s="25">
        <f>C47*D47</f>
        <v>-3873.281536</v>
      </c>
    </row>
    <row r="48" spans="1:5" ht="15.75" x14ac:dyDescent="0.3">
      <c r="A48" s="22" t="s">
        <v>38</v>
      </c>
      <c r="B48" s="22" t="s">
        <v>7</v>
      </c>
      <c r="C48" s="23">
        <v>219463.13</v>
      </c>
      <c r="D48" s="24">
        <v>1E-3</v>
      </c>
      <c r="E48" s="25">
        <f>C48*D48</f>
        <v>219.46313000000001</v>
      </c>
    </row>
    <row r="49" spans="1:5" ht="15.75" x14ac:dyDescent="0.3">
      <c r="A49" s="22" t="s">
        <v>38</v>
      </c>
      <c r="B49" s="22" t="s">
        <v>8</v>
      </c>
      <c r="C49" s="23">
        <v>114394.15000000001</v>
      </c>
      <c r="D49" s="24">
        <v>4.3E-3</v>
      </c>
      <c r="E49" s="25">
        <f>C49*D49</f>
        <v>491.89484500000003</v>
      </c>
    </row>
    <row r="50" spans="1:5" s="29" customFormat="1" ht="15.75" x14ac:dyDescent="0.3">
      <c r="A50" s="26" t="s">
        <v>39</v>
      </c>
      <c r="B50" s="26"/>
      <c r="C50" s="27">
        <f>SUM(C46:C49)</f>
        <v>3728648.64</v>
      </c>
      <c r="D50" s="28"/>
      <c r="E50" s="28">
        <f>SUM(E46:E49)</f>
        <v>-15436.124489000002</v>
      </c>
    </row>
    <row r="51" spans="1:5" ht="15.75" x14ac:dyDescent="0.3">
      <c r="A51" s="22" t="s">
        <v>40</v>
      </c>
      <c r="B51" s="22" t="s">
        <v>5</v>
      </c>
      <c r="C51" s="23">
        <v>4720759.4826069996</v>
      </c>
      <c r="D51" s="24">
        <v>-4.4000000000000003E-3</v>
      </c>
      <c r="E51" s="25">
        <f>C51*D51</f>
        <v>-20771.341723470799</v>
      </c>
    </row>
    <row r="52" spans="1:5" ht="15.75" x14ac:dyDescent="0.3">
      <c r="A52" s="22" t="s">
        <v>40</v>
      </c>
      <c r="B52" s="22" t="s">
        <v>6</v>
      </c>
      <c r="C52" s="23">
        <v>337750.11171500001</v>
      </c>
      <c r="D52" s="24">
        <v>-6.4000000000000003E-3</v>
      </c>
      <c r="E52" s="25">
        <f>C52*D52</f>
        <v>-2161.6007149760003</v>
      </c>
    </row>
    <row r="53" spans="1:5" ht="15.75" x14ac:dyDescent="0.3">
      <c r="A53" s="22" t="s">
        <v>40</v>
      </c>
      <c r="B53" s="22" t="s">
        <v>7</v>
      </c>
      <c r="C53" s="23">
        <v>360061.12</v>
      </c>
      <c r="D53" s="24">
        <v>1E-3</v>
      </c>
      <c r="E53" s="25">
        <f>C53*D53</f>
        <v>360.06112000000002</v>
      </c>
    </row>
    <row r="54" spans="1:5" ht="15.75" x14ac:dyDescent="0.3">
      <c r="A54" s="22" t="s">
        <v>40</v>
      </c>
      <c r="B54" s="22" t="s">
        <v>8</v>
      </c>
      <c r="C54" s="23">
        <v>93579.515337000004</v>
      </c>
      <c r="D54" s="24">
        <v>4.3E-3</v>
      </c>
      <c r="E54" s="25">
        <f>C54*D54</f>
        <v>402.3919159491</v>
      </c>
    </row>
    <row r="55" spans="1:5" s="29" customFormat="1" ht="15.75" x14ac:dyDescent="0.3">
      <c r="A55" s="26" t="s">
        <v>41</v>
      </c>
      <c r="B55" s="26"/>
      <c r="C55" s="27">
        <f>SUM(C51:C54)</f>
        <v>5512150.2296589995</v>
      </c>
      <c r="D55" s="28"/>
      <c r="E55" s="28">
        <f>SUM(E51:E54)</f>
        <v>-22170.4894024977</v>
      </c>
    </row>
    <row r="56" spans="1:5" ht="15.75" x14ac:dyDescent="0.3">
      <c r="A56" s="22" t="s">
        <v>42</v>
      </c>
      <c r="B56" s="22" t="s">
        <v>5</v>
      </c>
      <c r="C56" s="23">
        <v>908085.13266239979</v>
      </c>
      <c r="D56" s="24">
        <v>-4.4000000000000003E-3</v>
      </c>
      <c r="E56" s="25">
        <f>C56*D56</f>
        <v>-3995.5745837145591</v>
      </c>
    </row>
    <row r="57" spans="1:5" ht="15.75" x14ac:dyDescent="0.3">
      <c r="A57" s="22" t="s">
        <v>42</v>
      </c>
      <c r="B57" s="22" t="s">
        <v>7</v>
      </c>
      <c r="C57" s="23">
        <v>191305.25</v>
      </c>
      <c r="D57" s="24">
        <v>1E-3</v>
      </c>
      <c r="E57" s="25">
        <f>C57*D57</f>
        <v>191.30525</v>
      </c>
    </row>
    <row r="58" spans="1:5" ht="15.75" x14ac:dyDescent="0.3">
      <c r="A58" s="22" t="s">
        <v>42</v>
      </c>
      <c r="B58" s="22" t="s">
        <v>8</v>
      </c>
      <c r="C58" s="23">
        <v>108018.1</v>
      </c>
      <c r="D58" s="24">
        <v>4.3E-3</v>
      </c>
      <c r="E58" s="25">
        <f>C58*D58</f>
        <v>464.47783000000004</v>
      </c>
    </row>
    <row r="59" spans="1:5" s="29" customFormat="1" ht="15.75" x14ac:dyDescent="0.3">
      <c r="A59" s="26" t="s">
        <v>43</v>
      </c>
      <c r="B59" s="26"/>
      <c r="C59" s="27">
        <f>SUM(C56:C58)</f>
        <v>1207408.4826623998</v>
      </c>
      <c r="D59" s="28"/>
      <c r="E59" s="28">
        <f>SUM(E56:E58)</f>
        <v>-3339.7915037145594</v>
      </c>
    </row>
    <row r="60" spans="1:5" ht="15.75" x14ac:dyDescent="0.3">
      <c r="A60" s="22" t="s">
        <v>44</v>
      </c>
      <c r="B60" s="22" t="s">
        <v>5</v>
      </c>
      <c r="C60" s="23">
        <v>577209.44999999995</v>
      </c>
      <c r="D60" s="24">
        <v>-4.4000000000000003E-3</v>
      </c>
      <c r="E60" s="25">
        <f>C60*D60</f>
        <v>-2539.7215799999999</v>
      </c>
    </row>
    <row r="61" spans="1:5" ht="15.75" x14ac:dyDescent="0.3">
      <c r="A61" s="22" t="s">
        <v>44</v>
      </c>
      <c r="B61" s="22" t="s">
        <v>7</v>
      </c>
      <c r="C61" s="23"/>
      <c r="D61" s="24">
        <v>1E-3</v>
      </c>
      <c r="E61" s="25">
        <f>C61*D61</f>
        <v>0</v>
      </c>
    </row>
    <row r="62" spans="1:5" ht="15.75" x14ac:dyDescent="0.3">
      <c r="A62" s="22" t="s">
        <v>44</v>
      </c>
      <c r="B62" s="22" t="s">
        <v>8</v>
      </c>
      <c r="C62" s="23">
        <v>68030.5</v>
      </c>
      <c r="D62" s="24">
        <v>4.3E-3</v>
      </c>
      <c r="E62" s="25">
        <f>C62*D62</f>
        <v>292.53115000000003</v>
      </c>
    </row>
    <row r="63" spans="1:5" s="29" customFormat="1" ht="15.75" x14ac:dyDescent="0.3">
      <c r="A63" s="26" t="s">
        <v>45</v>
      </c>
      <c r="B63" s="26"/>
      <c r="C63" s="27">
        <f>SUM(C60:C62)</f>
        <v>645239.94999999995</v>
      </c>
      <c r="D63" s="28"/>
      <c r="E63" s="28">
        <f>SUM(E60:E62)</f>
        <v>-2247.1904299999997</v>
      </c>
    </row>
    <row r="64" spans="1:5" ht="15.75" x14ac:dyDescent="0.3">
      <c r="A64" s="22" t="s">
        <v>46</v>
      </c>
      <c r="B64" s="22" t="s">
        <v>5</v>
      </c>
      <c r="C64" s="23">
        <v>214098</v>
      </c>
      <c r="D64" s="24">
        <v>-4.4000000000000003E-3</v>
      </c>
      <c r="E64" s="25">
        <f>C64*D64</f>
        <v>-942.03120000000001</v>
      </c>
    </row>
    <row r="65" spans="1:5" ht="15.75" x14ac:dyDescent="0.3">
      <c r="A65" s="22" t="s">
        <v>46</v>
      </c>
      <c r="B65" s="22" t="s">
        <v>6</v>
      </c>
      <c r="C65" s="23">
        <v>40111.5</v>
      </c>
      <c r="D65" s="24">
        <v>-6.4000000000000003E-3</v>
      </c>
      <c r="E65" s="25">
        <f>C65*D65</f>
        <v>-256.71359999999999</v>
      </c>
    </row>
    <row r="66" spans="1:5" ht="15.75" x14ac:dyDescent="0.3">
      <c r="A66" s="22" t="s">
        <v>46</v>
      </c>
      <c r="B66" s="22" t="s">
        <v>8</v>
      </c>
      <c r="C66" s="23">
        <v>108427.02</v>
      </c>
      <c r="D66" s="24">
        <v>4.3E-3</v>
      </c>
      <c r="E66" s="25">
        <f>C66*D66</f>
        <v>466.23618600000003</v>
      </c>
    </row>
    <row r="67" spans="1:5" s="29" customFormat="1" ht="15.75" x14ac:dyDescent="0.3">
      <c r="A67" s="26" t="s">
        <v>47</v>
      </c>
      <c r="B67" s="26"/>
      <c r="C67" s="27">
        <f>SUM(C64:C66)</f>
        <v>362636.52</v>
      </c>
      <c r="D67" s="28"/>
      <c r="E67" s="28">
        <f>SUM(E64:E66)</f>
        <v>-732.50861399999985</v>
      </c>
    </row>
    <row r="68" spans="1:5" ht="15.75" x14ac:dyDescent="0.3">
      <c r="A68" s="22" t="s">
        <v>48</v>
      </c>
      <c r="B68" s="22" t="s">
        <v>49</v>
      </c>
      <c r="C68" s="23">
        <v>14388479.328999992</v>
      </c>
      <c r="D68" s="24">
        <v>-4.4000000000000003E-3</v>
      </c>
      <c r="E68" s="25">
        <f>C68*D68</f>
        <v>-63309.309047599971</v>
      </c>
    </row>
    <row r="69" spans="1:5" ht="15.75" x14ac:dyDescent="0.3">
      <c r="A69" s="22" t="s">
        <v>48</v>
      </c>
      <c r="B69" s="22" t="s">
        <v>8</v>
      </c>
      <c r="C69" s="23">
        <v>188835.19200000001</v>
      </c>
      <c r="D69" s="24">
        <v>4.3E-3</v>
      </c>
      <c r="E69" s="25">
        <f>C69*D69</f>
        <v>811.9913256000001</v>
      </c>
    </row>
    <row r="70" spans="1:5" s="29" customFormat="1" ht="15.75" x14ac:dyDescent="0.3">
      <c r="A70" s="26" t="s">
        <v>50</v>
      </c>
      <c r="B70" s="26"/>
      <c r="C70" s="27">
        <f>SUM(C68:C69)</f>
        <v>14577314.520999992</v>
      </c>
      <c r="D70" s="28"/>
      <c r="E70" s="28">
        <f>SUM(E68:E69)</f>
        <v>-62497.317721999971</v>
      </c>
    </row>
    <row r="71" spans="1:5" ht="15.75" x14ac:dyDescent="0.3">
      <c r="A71" s="22" t="s">
        <v>51</v>
      </c>
      <c r="B71" s="22" t="s">
        <v>5</v>
      </c>
      <c r="C71" s="23">
        <v>4213302.08</v>
      </c>
      <c r="D71" s="24">
        <v>-4.4000000000000003E-3</v>
      </c>
      <c r="E71" s="25">
        <f>C71*D71</f>
        <v>-18538.529152000003</v>
      </c>
    </row>
    <row r="72" spans="1:5" ht="15.75" x14ac:dyDescent="0.3">
      <c r="A72" s="22" t="s">
        <v>51</v>
      </c>
      <c r="B72" s="22" t="s">
        <v>6</v>
      </c>
      <c r="C72" s="23">
        <v>75264.800000000003</v>
      </c>
      <c r="D72" s="24">
        <v>-6.4000000000000003E-3</v>
      </c>
      <c r="E72" s="25">
        <f>C72*D72</f>
        <v>-481.69472000000002</v>
      </c>
    </row>
    <row r="73" spans="1:5" ht="15.75" x14ac:dyDescent="0.3">
      <c r="A73" s="22" t="s">
        <v>51</v>
      </c>
      <c r="B73" s="22" t="s">
        <v>7</v>
      </c>
      <c r="C73" s="23">
        <v>246324</v>
      </c>
      <c r="D73" s="24">
        <v>1E-3</v>
      </c>
      <c r="E73" s="25">
        <f>C73*D73</f>
        <v>246.32400000000001</v>
      </c>
    </row>
    <row r="74" spans="1:5" ht="15.75" x14ac:dyDescent="0.3">
      <c r="A74" s="22" t="s">
        <v>51</v>
      </c>
      <c r="B74" s="22" t="s">
        <v>8</v>
      </c>
      <c r="C74" s="23">
        <v>75810.295600000012</v>
      </c>
      <c r="D74" s="24">
        <v>4.3E-3</v>
      </c>
      <c r="E74" s="25">
        <f>C74*D74</f>
        <v>325.98427108000004</v>
      </c>
    </row>
    <row r="75" spans="1:5" s="29" customFormat="1" ht="15.75" x14ac:dyDescent="0.3">
      <c r="A75" s="26" t="s">
        <v>52</v>
      </c>
      <c r="B75" s="26"/>
      <c r="C75" s="27">
        <f>SUM(C71:C74)</f>
        <v>4610701.1755999997</v>
      </c>
      <c r="D75" s="28"/>
      <c r="E75" s="28">
        <f>SUM(E71:E74)</f>
        <v>-18447.915600920001</v>
      </c>
    </row>
    <row r="76" spans="1:5" ht="15.75" x14ac:dyDescent="0.3">
      <c r="A76" s="22" t="s">
        <v>53</v>
      </c>
      <c r="B76" s="22" t="s">
        <v>5</v>
      </c>
      <c r="C76" s="23">
        <v>1531360.4614559999</v>
      </c>
      <c r="D76" s="24">
        <v>-4.4000000000000003E-3</v>
      </c>
      <c r="E76" s="25">
        <f>C76*D76</f>
        <v>-6737.9860304063995</v>
      </c>
    </row>
    <row r="77" spans="1:5" ht="15.75" x14ac:dyDescent="0.3">
      <c r="A77" s="22" t="s">
        <v>53</v>
      </c>
      <c r="B77" s="22" t="s">
        <v>6</v>
      </c>
      <c r="C77" s="23">
        <v>38680.852442000003</v>
      </c>
      <c r="D77" s="24">
        <v>-6.4000000000000003E-3</v>
      </c>
      <c r="E77" s="25">
        <f>C77*D77</f>
        <v>-247.55745562880003</v>
      </c>
    </row>
    <row r="78" spans="1:5" ht="15.75" x14ac:dyDescent="0.3">
      <c r="A78" s="22" t="s">
        <v>53</v>
      </c>
      <c r="B78" s="22" t="s">
        <v>7</v>
      </c>
      <c r="C78" s="23">
        <v>122504.38980800001</v>
      </c>
      <c r="D78" s="24">
        <v>1E-3</v>
      </c>
      <c r="E78" s="25">
        <f>C78*D78</f>
        <v>122.50438980800001</v>
      </c>
    </row>
    <row r="79" spans="1:5" ht="15.75" x14ac:dyDescent="0.3">
      <c r="A79" s="22" t="s">
        <v>53</v>
      </c>
      <c r="B79" s="22" t="s">
        <v>8</v>
      </c>
      <c r="C79" s="23">
        <v>42859.026560000006</v>
      </c>
      <c r="D79" s="24">
        <v>4.3E-3</v>
      </c>
      <c r="E79" s="25">
        <f>C79*D79</f>
        <v>184.29381420800001</v>
      </c>
    </row>
    <row r="80" spans="1:5" s="29" customFormat="1" ht="15.75" x14ac:dyDescent="0.3">
      <c r="A80" s="26" t="s">
        <v>54</v>
      </c>
      <c r="B80" s="26"/>
      <c r="C80" s="27">
        <f>SUM(C76:C79)</f>
        <v>1735404.7302659999</v>
      </c>
      <c r="D80" s="28"/>
      <c r="E80" s="28">
        <f>SUM(E76:E79)</f>
        <v>-6678.7452820191993</v>
      </c>
    </row>
    <row r="81" spans="1:5" ht="15.75" x14ac:dyDescent="0.3">
      <c r="A81" s="22" t="s">
        <v>55</v>
      </c>
      <c r="B81" s="22" t="s">
        <v>5</v>
      </c>
      <c r="C81" s="23">
        <v>271746.19501499995</v>
      </c>
      <c r="D81" s="24">
        <v>-4.4000000000000003E-3</v>
      </c>
      <c r="E81" s="25">
        <f>C81*D81</f>
        <v>-1195.6832580659998</v>
      </c>
    </row>
    <row r="82" spans="1:5" ht="15.75" x14ac:dyDescent="0.3">
      <c r="A82" s="22" t="s">
        <v>55</v>
      </c>
      <c r="B82" s="22" t="s">
        <v>6</v>
      </c>
      <c r="C82" s="23">
        <v>73670.196020000003</v>
      </c>
      <c r="D82" s="24">
        <v>-6.4000000000000003E-3</v>
      </c>
      <c r="E82" s="25">
        <f>C82*D82</f>
        <v>-471.48925452800006</v>
      </c>
    </row>
    <row r="83" spans="1:5" ht="15.75" x14ac:dyDescent="0.3">
      <c r="A83" s="22" t="s">
        <v>55</v>
      </c>
      <c r="B83" s="22" t="s">
        <v>7</v>
      </c>
      <c r="C83" s="23">
        <v>154464.16999999998</v>
      </c>
      <c r="D83" s="24">
        <v>1E-3</v>
      </c>
      <c r="E83" s="25">
        <f>C83*D83</f>
        <v>154.46417</v>
      </c>
    </row>
    <row r="84" spans="1:5" ht="15.75" x14ac:dyDescent="0.3">
      <c r="A84" s="22" t="s">
        <v>55</v>
      </c>
      <c r="B84" s="22" t="s">
        <v>8</v>
      </c>
      <c r="C84" s="23">
        <v>79819.554099999994</v>
      </c>
      <c r="D84" s="24">
        <v>4.3E-3</v>
      </c>
      <c r="E84" s="25">
        <f>C84*D84</f>
        <v>343.22408263</v>
      </c>
    </row>
    <row r="85" spans="1:5" s="29" customFormat="1" ht="15.75" x14ac:dyDescent="0.3">
      <c r="A85" s="26" t="s">
        <v>56</v>
      </c>
      <c r="B85" s="26"/>
      <c r="C85" s="27">
        <f>SUM(C81:C84)</f>
        <v>579700.11513499997</v>
      </c>
      <c r="D85" s="28"/>
      <c r="E85" s="28">
        <f>SUM(E81:E84)</f>
        <v>-1169.4842599639996</v>
      </c>
    </row>
    <row r="86" spans="1:5" ht="15.75" x14ac:dyDescent="0.3">
      <c r="A86" s="22" t="s">
        <v>57</v>
      </c>
      <c r="B86" s="22" t="s">
        <v>5</v>
      </c>
      <c r="C86" s="23">
        <v>547750.25699999998</v>
      </c>
      <c r="D86" s="24">
        <v>-4.4000000000000003E-3</v>
      </c>
      <c r="E86" s="25">
        <f>C86*D86</f>
        <v>-2410.1011308000002</v>
      </c>
    </row>
    <row r="87" spans="1:5" ht="15.75" x14ac:dyDescent="0.3">
      <c r="A87" s="22" t="s">
        <v>57</v>
      </c>
      <c r="B87" s="22" t="s">
        <v>6</v>
      </c>
      <c r="C87" s="23">
        <v>262153.61780000001</v>
      </c>
      <c r="D87" s="24">
        <v>-6.4000000000000003E-3</v>
      </c>
      <c r="E87" s="25">
        <f>C87*D87</f>
        <v>-1677.7831539200001</v>
      </c>
    </row>
    <row r="88" spans="1:5" ht="15.75" x14ac:dyDescent="0.3">
      <c r="A88" s="22" t="s">
        <v>57</v>
      </c>
      <c r="B88" s="22" t="s">
        <v>7</v>
      </c>
      <c r="C88" s="23">
        <v>267953.74200000003</v>
      </c>
      <c r="D88" s="24">
        <v>1E-3</v>
      </c>
      <c r="E88" s="25">
        <f>C88*D88</f>
        <v>267.95374200000003</v>
      </c>
    </row>
    <row r="89" spans="1:5" s="29" customFormat="1" ht="15.75" x14ac:dyDescent="0.3">
      <c r="A89" s="26" t="s">
        <v>58</v>
      </c>
      <c r="B89" s="26"/>
      <c r="C89" s="27">
        <f>SUM(C86:C88)</f>
        <v>1077857.6168</v>
      </c>
      <c r="D89" s="28"/>
      <c r="E89" s="28">
        <f>SUM(E86:E88)</f>
        <v>-3819.9305427200002</v>
      </c>
    </row>
    <row r="90" spans="1:5" ht="15.75" x14ac:dyDescent="0.3">
      <c r="A90" s="22" t="s">
        <v>59</v>
      </c>
      <c r="B90" s="22" t="s">
        <v>5</v>
      </c>
      <c r="C90" s="23">
        <v>428648.06399999995</v>
      </c>
      <c r="D90" s="24">
        <v>-4.4000000000000003E-3</v>
      </c>
      <c r="E90" s="25">
        <f>C90*D90</f>
        <v>-1886.0514816</v>
      </c>
    </row>
    <row r="91" spans="1:5" ht="15.75" x14ac:dyDescent="0.3">
      <c r="A91" s="22" t="s">
        <v>59</v>
      </c>
      <c r="B91" s="22" t="s">
        <v>6</v>
      </c>
      <c r="C91" s="23">
        <v>8357.4399999999969</v>
      </c>
      <c r="D91" s="24">
        <v>-6.4000000000000003E-3</v>
      </c>
      <c r="E91" s="25">
        <f>C91*D91</f>
        <v>-53.487615999999981</v>
      </c>
    </row>
    <row r="92" spans="1:5" ht="15.75" x14ac:dyDescent="0.3">
      <c r="A92" s="22" t="s">
        <v>59</v>
      </c>
      <c r="B92" s="22" t="s">
        <v>7</v>
      </c>
      <c r="C92" s="23">
        <v>50876.800000000003</v>
      </c>
      <c r="D92" s="24">
        <v>1E-3</v>
      </c>
      <c r="E92" s="25">
        <f>C92*D92</f>
        <v>50.876800000000003</v>
      </c>
    </row>
    <row r="93" spans="1:5" ht="15.75" x14ac:dyDescent="0.3">
      <c r="A93" s="22" t="s">
        <v>59</v>
      </c>
      <c r="B93" s="22" t="s">
        <v>8</v>
      </c>
      <c r="C93" s="23">
        <v>54993.960000000006</v>
      </c>
      <c r="D93" s="24">
        <v>4.3E-3</v>
      </c>
      <c r="E93" s="25">
        <f>C93*D93</f>
        <v>236.47402800000003</v>
      </c>
    </row>
    <row r="94" spans="1:5" s="29" customFormat="1" ht="15.75" x14ac:dyDescent="0.3">
      <c r="A94" s="26" t="s">
        <v>60</v>
      </c>
      <c r="B94" s="26"/>
      <c r="C94" s="27">
        <f>SUM(C90:C93)</f>
        <v>542876.26399999997</v>
      </c>
      <c r="D94" s="28"/>
      <c r="E94" s="28">
        <f>SUM(E90:E93)</f>
        <v>-1652.1882695999998</v>
      </c>
    </row>
    <row r="95" spans="1:5" ht="15.75" x14ac:dyDescent="0.3">
      <c r="A95" s="22" t="s">
        <v>61</v>
      </c>
      <c r="B95" s="22" t="s">
        <v>5</v>
      </c>
      <c r="C95" s="23">
        <v>335662.94469999999</v>
      </c>
      <c r="D95" s="24">
        <v>-4.4000000000000003E-3</v>
      </c>
      <c r="E95" s="25">
        <f>C95*D95</f>
        <v>-1476.9169566800001</v>
      </c>
    </row>
    <row r="96" spans="1:5" ht="15.75" x14ac:dyDescent="0.3">
      <c r="A96" s="22" t="s">
        <v>61</v>
      </c>
      <c r="B96" s="22" t="s">
        <v>6</v>
      </c>
      <c r="C96" s="23">
        <v>49230.7575</v>
      </c>
      <c r="D96" s="24">
        <v>-6.4000000000000003E-3</v>
      </c>
      <c r="E96" s="25">
        <f>C96*D96</f>
        <v>-315.07684800000004</v>
      </c>
    </row>
    <row r="97" spans="1:5" ht="15.75" x14ac:dyDescent="0.3">
      <c r="A97" s="22" t="s">
        <v>61</v>
      </c>
      <c r="B97" s="22" t="s">
        <v>8</v>
      </c>
      <c r="C97" s="23">
        <v>63978.5</v>
      </c>
      <c r="D97" s="24">
        <v>4.3E-3</v>
      </c>
      <c r="E97" s="25">
        <f>C97*D97</f>
        <v>275.10755</v>
      </c>
    </row>
    <row r="98" spans="1:5" s="29" customFormat="1" ht="15.75" x14ac:dyDescent="0.3">
      <c r="A98" s="26" t="s">
        <v>62</v>
      </c>
      <c r="B98" s="26"/>
      <c r="C98" s="27">
        <f>SUM(C95:C97)</f>
        <v>448872.2022</v>
      </c>
      <c r="D98" s="28"/>
      <c r="E98" s="28">
        <f>SUM(E95:E97)</f>
        <v>-1516.8862546800003</v>
      </c>
    </row>
    <row r="99" spans="1:5" ht="15.75" x14ac:dyDescent="0.3">
      <c r="A99" s="22" t="s">
        <v>63</v>
      </c>
      <c r="B99" s="22" t="s">
        <v>5</v>
      </c>
      <c r="C99" s="23">
        <v>302336.52499999997</v>
      </c>
      <c r="D99" s="24">
        <v>-4.4000000000000003E-3</v>
      </c>
      <c r="E99" s="25">
        <f>C99*D99</f>
        <v>-1330.28071</v>
      </c>
    </row>
    <row r="100" spans="1:5" ht="15.75" x14ac:dyDescent="0.3">
      <c r="A100" s="22" t="s">
        <v>63</v>
      </c>
      <c r="B100" s="22" t="s">
        <v>6</v>
      </c>
      <c r="C100" s="23">
        <v>31868.928000000004</v>
      </c>
      <c r="D100" s="24">
        <v>-6.4000000000000003E-3</v>
      </c>
      <c r="E100" s="25">
        <f>C100*D100</f>
        <v>-203.96113920000002</v>
      </c>
    </row>
    <row r="101" spans="1:5" ht="15.75" x14ac:dyDescent="0.3">
      <c r="A101" s="22" t="s">
        <v>63</v>
      </c>
      <c r="B101" s="22" t="s">
        <v>7</v>
      </c>
      <c r="C101" s="23">
        <v>82328.06</v>
      </c>
      <c r="D101" s="24">
        <v>1E-3</v>
      </c>
      <c r="E101" s="25">
        <f>C101*D101</f>
        <v>82.328059999999994</v>
      </c>
    </row>
    <row r="102" spans="1:5" ht="15.75" x14ac:dyDescent="0.3">
      <c r="A102" s="22" t="s">
        <v>63</v>
      </c>
      <c r="B102" s="22" t="s">
        <v>8</v>
      </c>
      <c r="C102" s="23">
        <v>64151.555</v>
      </c>
      <c r="D102" s="24">
        <v>4.3E-3</v>
      </c>
      <c r="E102" s="25">
        <f>C102*D102</f>
        <v>275.85168650000003</v>
      </c>
    </row>
    <row r="103" spans="1:5" s="29" customFormat="1" ht="15.75" x14ac:dyDescent="0.3">
      <c r="A103" s="26" t="s">
        <v>64</v>
      </c>
      <c r="B103" s="26"/>
      <c r="C103" s="27">
        <f>SUM(C99:C102)</f>
        <v>480685.06799999997</v>
      </c>
      <c r="D103" s="28"/>
      <c r="E103" s="28">
        <f>SUM(E99:E102)</f>
        <v>-1176.0621026999997</v>
      </c>
    </row>
    <row r="104" spans="1:5" ht="15.75" x14ac:dyDescent="0.3">
      <c r="A104" s="22" t="s">
        <v>65</v>
      </c>
      <c r="B104" s="22" t="s">
        <v>5</v>
      </c>
      <c r="C104" s="23">
        <v>305081.14</v>
      </c>
      <c r="D104" s="24">
        <v>-4.4000000000000003E-3</v>
      </c>
      <c r="E104" s="25">
        <f>C104*D104</f>
        <v>-1342.3570160000002</v>
      </c>
    </row>
    <row r="105" spans="1:5" ht="15.75" x14ac:dyDescent="0.3">
      <c r="A105" s="22" t="s">
        <v>65</v>
      </c>
      <c r="B105" s="22" t="s">
        <v>6</v>
      </c>
      <c r="C105" s="23">
        <v>55997.760000000002</v>
      </c>
      <c r="D105" s="24">
        <v>-6.4000000000000003E-3</v>
      </c>
      <c r="E105" s="25">
        <f>C105*D105</f>
        <v>-358.38566400000002</v>
      </c>
    </row>
    <row r="106" spans="1:5" ht="15.75" x14ac:dyDescent="0.3">
      <c r="A106" s="22" t="s">
        <v>65</v>
      </c>
      <c r="B106" s="22" t="s">
        <v>8</v>
      </c>
      <c r="C106" s="23">
        <v>64293.5</v>
      </c>
      <c r="D106" s="24">
        <v>4.3E-3</v>
      </c>
      <c r="E106" s="25">
        <f>C106*D106</f>
        <v>276.46204999999998</v>
      </c>
    </row>
    <row r="107" spans="1:5" s="29" customFormat="1" ht="15.75" x14ac:dyDescent="0.3">
      <c r="A107" s="26" t="s">
        <v>66</v>
      </c>
      <c r="B107" s="26"/>
      <c r="C107" s="27">
        <f>SUM(C104:C106)</f>
        <v>425372.4</v>
      </c>
      <c r="D107" s="28"/>
      <c r="E107" s="28">
        <f>SUM(E104:E106)</f>
        <v>-1424.2806300000002</v>
      </c>
    </row>
    <row r="108" spans="1:5" ht="15.75" x14ac:dyDescent="0.3">
      <c r="A108" s="22" t="s">
        <v>67</v>
      </c>
      <c r="B108" s="22" t="s">
        <v>5</v>
      </c>
      <c r="C108" s="23">
        <v>417774.14</v>
      </c>
      <c r="D108" s="24">
        <v>-4.4000000000000003E-3</v>
      </c>
      <c r="E108" s="25">
        <f>C108*D108</f>
        <v>-1838.2062160000003</v>
      </c>
    </row>
    <row r="109" spans="1:5" ht="15.75" x14ac:dyDescent="0.3">
      <c r="A109" s="22" t="s">
        <v>67</v>
      </c>
      <c r="B109" s="22" t="s">
        <v>7</v>
      </c>
      <c r="C109" s="23">
        <v>109378.4</v>
      </c>
      <c r="D109" s="24">
        <v>1E-3</v>
      </c>
      <c r="E109" s="25">
        <f>C109*D109</f>
        <v>109.3784</v>
      </c>
    </row>
    <row r="110" spans="1:5" ht="15.75" x14ac:dyDescent="0.3">
      <c r="A110" s="22" t="s">
        <v>67</v>
      </c>
      <c r="B110" s="22" t="s">
        <v>8</v>
      </c>
      <c r="C110" s="23">
        <v>66890.5</v>
      </c>
      <c r="D110" s="24">
        <v>4.3E-3</v>
      </c>
      <c r="E110" s="25">
        <f>C110*D110</f>
        <v>287.62914999999998</v>
      </c>
    </row>
    <row r="111" spans="1:5" s="29" customFormat="1" ht="15.75" x14ac:dyDescent="0.3">
      <c r="A111" s="26" t="s">
        <v>68</v>
      </c>
      <c r="B111" s="26"/>
      <c r="C111" s="27">
        <f>SUM(C108:C110)</f>
        <v>594043.04</v>
      </c>
      <c r="D111" s="28"/>
      <c r="E111" s="28">
        <f>SUM(E108:E110)</f>
        <v>-1441.1986660000002</v>
      </c>
    </row>
    <row r="112" spans="1:5" ht="15.75" x14ac:dyDescent="0.3">
      <c r="A112" s="22" t="s">
        <v>69</v>
      </c>
      <c r="B112" s="22" t="s">
        <v>5</v>
      </c>
      <c r="C112" s="23">
        <v>745916.03002171998</v>
      </c>
      <c r="D112" s="24">
        <v>-4.4000000000000003E-3</v>
      </c>
      <c r="E112" s="25">
        <f>C112*D112</f>
        <v>-3282.0305320955681</v>
      </c>
    </row>
    <row r="113" spans="1:5" ht="15.75" x14ac:dyDescent="0.3">
      <c r="A113" s="22" t="s">
        <v>69</v>
      </c>
      <c r="B113" s="22" t="s">
        <v>6</v>
      </c>
      <c r="C113" s="23">
        <v>70563.468600000007</v>
      </c>
      <c r="D113" s="24">
        <v>-6.4000000000000003E-3</v>
      </c>
      <c r="E113" s="25">
        <f>C113*D113</f>
        <v>-451.60619904000009</v>
      </c>
    </row>
    <row r="114" spans="1:5" ht="15.75" x14ac:dyDescent="0.3">
      <c r="A114" s="22" t="s">
        <v>69</v>
      </c>
      <c r="B114" s="22" t="s">
        <v>8</v>
      </c>
      <c r="C114" s="23">
        <v>75861.36</v>
      </c>
      <c r="D114" s="24">
        <v>4.3E-3</v>
      </c>
      <c r="E114" s="25">
        <f>C114*D114</f>
        <v>326.20384799999999</v>
      </c>
    </row>
    <row r="115" spans="1:5" s="29" customFormat="1" ht="15.75" x14ac:dyDescent="0.3">
      <c r="A115" s="26" t="s">
        <v>70</v>
      </c>
      <c r="B115" s="26"/>
      <c r="C115" s="27">
        <f>SUM(C112:C114)</f>
        <v>892340.85862171999</v>
      </c>
      <c r="D115" s="28"/>
      <c r="E115" s="28">
        <f>SUM(E112:E114)</f>
        <v>-3407.4328831355679</v>
      </c>
    </row>
    <row r="116" spans="1:5" ht="15.75" x14ac:dyDescent="0.3">
      <c r="A116" s="22" t="s">
        <v>71</v>
      </c>
      <c r="B116" s="22" t="s">
        <v>5</v>
      </c>
      <c r="C116" s="23">
        <v>2384337.0799999996</v>
      </c>
      <c r="D116" s="24">
        <v>-4.4000000000000003E-3</v>
      </c>
      <c r="E116" s="25">
        <f>C116*D116</f>
        <v>-10491.083151999999</v>
      </c>
    </row>
    <row r="117" spans="1:5" ht="15.75" x14ac:dyDescent="0.3">
      <c r="A117" s="22" t="s">
        <v>71</v>
      </c>
      <c r="B117" s="22" t="s">
        <v>6</v>
      </c>
      <c r="C117" s="23">
        <v>213170.65000000002</v>
      </c>
      <c r="D117" s="24">
        <v>-6.4000000000000003E-3</v>
      </c>
      <c r="E117" s="25">
        <f>C117*D117</f>
        <v>-1364.2921600000002</v>
      </c>
    </row>
    <row r="118" spans="1:5" ht="15.75" x14ac:dyDescent="0.3">
      <c r="A118" s="22" t="s">
        <v>71</v>
      </c>
      <c r="B118" s="22" t="s">
        <v>7</v>
      </c>
      <c r="C118" s="23">
        <v>117956.8</v>
      </c>
      <c r="D118" s="24">
        <v>1E-3</v>
      </c>
      <c r="E118" s="25">
        <f>C118*D118</f>
        <v>117.9568</v>
      </c>
    </row>
    <row r="119" spans="1:5" ht="15.75" x14ac:dyDescent="0.3">
      <c r="A119" s="22" t="s">
        <v>71</v>
      </c>
      <c r="B119" s="22" t="s">
        <v>8</v>
      </c>
      <c r="C119" s="23">
        <v>86846.5</v>
      </c>
      <c r="D119" s="24">
        <v>4.3E-3</v>
      </c>
      <c r="E119" s="25">
        <f>C119*D119</f>
        <v>373.43995000000001</v>
      </c>
    </row>
    <row r="120" spans="1:5" s="29" customFormat="1" ht="15.75" x14ac:dyDescent="0.3">
      <c r="A120" s="26" t="s">
        <v>72</v>
      </c>
      <c r="B120" s="26"/>
      <c r="C120" s="27">
        <f>SUM(C116:C119)</f>
        <v>2802311.0299999993</v>
      </c>
      <c r="D120" s="28"/>
      <c r="E120" s="28">
        <f>SUM(E116:E119)</f>
        <v>-11363.978562</v>
      </c>
    </row>
    <row r="121" spans="1:5" ht="15.75" x14ac:dyDescent="0.3">
      <c r="A121" s="22" t="s">
        <v>73</v>
      </c>
      <c r="B121" s="22" t="s">
        <v>5</v>
      </c>
      <c r="C121" s="23">
        <v>1231279.1000000001</v>
      </c>
      <c r="D121" s="24">
        <v>-4.4000000000000003E-3</v>
      </c>
      <c r="E121" s="25">
        <f>C121*D121</f>
        <v>-5417.6280400000005</v>
      </c>
    </row>
    <row r="122" spans="1:5" ht="15.75" x14ac:dyDescent="0.3">
      <c r="A122" s="22" t="s">
        <v>73</v>
      </c>
      <c r="B122" s="22" t="s">
        <v>6</v>
      </c>
      <c r="C122" s="23">
        <v>275885.18</v>
      </c>
      <c r="D122" s="24">
        <v>-6.4000000000000003E-3</v>
      </c>
      <c r="E122" s="25">
        <f>C122*D122</f>
        <v>-1765.665152</v>
      </c>
    </row>
    <row r="123" spans="1:5" ht="15.75" x14ac:dyDescent="0.3">
      <c r="A123" s="22" t="s">
        <v>73</v>
      </c>
      <c r="B123" s="22" t="s">
        <v>7</v>
      </c>
      <c r="C123" s="23">
        <v>165213.53</v>
      </c>
      <c r="D123" s="24">
        <v>1E-3</v>
      </c>
      <c r="E123" s="25">
        <f>C123*D123</f>
        <v>165.21352999999999</v>
      </c>
    </row>
    <row r="124" spans="1:5" ht="15.75" x14ac:dyDescent="0.3">
      <c r="A124" s="22" t="s">
        <v>73</v>
      </c>
      <c r="B124" s="22" t="s">
        <v>8</v>
      </c>
      <c r="C124" s="23">
        <v>62017.8</v>
      </c>
      <c r="D124" s="24">
        <v>4.3E-3</v>
      </c>
      <c r="E124" s="25">
        <f>C124*D124</f>
        <v>266.67653999999999</v>
      </c>
    </row>
    <row r="125" spans="1:5" s="29" customFormat="1" ht="15.75" x14ac:dyDescent="0.3">
      <c r="A125" s="26" t="s">
        <v>74</v>
      </c>
      <c r="B125" s="26"/>
      <c r="C125" s="27">
        <f>SUM(C121:C124)</f>
        <v>1734395.61</v>
      </c>
      <c r="D125" s="28"/>
      <c r="E125" s="28">
        <f>SUM(E121:E124)</f>
        <v>-6751.4031220000006</v>
      </c>
    </row>
    <row r="126" spans="1:5" ht="15.75" x14ac:dyDescent="0.3">
      <c r="A126" s="22" t="s">
        <v>75</v>
      </c>
      <c r="B126" s="22" t="s">
        <v>5</v>
      </c>
      <c r="C126" s="23">
        <v>21132299.533300009</v>
      </c>
      <c r="D126" s="24">
        <v>-4.4000000000000003E-3</v>
      </c>
      <c r="E126" s="25">
        <f>C126*D126</f>
        <v>-92982.11794652004</v>
      </c>
    </row>
    <row r="127" spans="1:5" ht="15.75" x14ac:dyDescent="0.3">
      <c r="A127" s="22" t="s">
        <v>75</v>
      </c>
      <c r="B127" s="22" t="s">
        <v>6</v>
      </c>
      <c r="C127" s="23">
        <v>499245.01689999999</v>
      </c>
      <c r="D127" s="24">
        <v>-6.4000000000000003E-3</v>
      </c>
      <c r="E127" s="25">
        <f>C127*D127</f>
        <v>-3195.16810816</v>
      </c>
    </row>
    <row r="128" spans="1:5" ht="15.75" x14ac:dyDescent="0.3">
      <c r="A128" s="22" t="s">
        <v>75</v>
      </c>
      <c r="B128" s="22" t="s">
        <v>7</v>
      </c>
      <c r="C128" s="23">
        <v>1485208.3074</v>
      </c>
      <c r="D128" s="24">
        <v>1E-3</v>
      </c>
      <c r="E128" s="25">
        <f>C128*D128</f>
        <v>1485.2083074</v>
      </c>
    </row>
    <row r="129" spans="1:5" ht="15.75" x14ac:dyDescent="0.3">
      <c r="A129" s="22" t="s">
        <v>75</v>
      </c>
      <c r="B129" s="22" t="s">
        <v>8</v>
      </c>
      <c r="C129" s="23">
        <v>152501.03999999998</v>
      </c>
      <c r="D129" s="24">
        <v>4.3E-3</v>
      </c>
      <c r="E129" s="25">
        <f>C129*D129</f>
        <v>655.75447199999996</v>
      </c>
    </row>
    <row r="130" spans="1:5" s="29" customFormat="1" ht="15.75" x14ac:dyDescent="0.3">
      <c r="A130" s="26" t="s">
        <v>76</v>
      </c>
      <c r="B130" s="26"/>
      <c r="C130" s="27">
        <f>SUM(C126:C129)</f>
        <v>23269253.897600006</v>
      </c>
      <c r="D130" s="28"/>
      <c r="E130" s="28">
        <f>SUM(E126:E129)</f>
        <v>-94036.32327528004</v>
      </c>
    </row>
    <row r="131" spans="1:5" ht="15.75" x14ac:dyDescent="0.3">
      <c r="A131" s="22" t="s">
        <v>77</v>
      </c>
      <c r="B131" s="22" t="s">
        <v>5</v>
      </c>
      <c r="C131" s="23">
        <v>220291.24999999997</v>
      </c>
      <c r="D131" s="24">
        <v>-4.4000000000000003E-3</v>
      </c>
      <c r="E131" s="25">
        <f>C131*D131</f>
        <v>-969.28149999999994</v>
      </c>
    </row>
    <row r="132" spans="1:5" ht="15.75" x14ac:dyDescent="0.3">
      <c r="A132" s="22" t="s">
        <v>77</v>
      </c>
      <c r="B132" s="22" t="s">
        <v>6</v>
      </c>
      <c r="C132" s="23">
        <v>115638.9</v>
      </c>
      <c r="D132" s="24">
        <v>-6.4000000000000003E-3</v>
      </c>
      <c r="E132" s="25">
        <f>C132*D132</f>
        <v>-740.08896000000004</v>
      </c>
    </row>
    <row r="133" spans="1:5" ht="15.75" x14ac:dyDescent="0.3">
      <c r="A133" s="22" t="s">
        <v>77</v>
      </c>
      <c r="B133" s="22" t="s">
        <v>8</v>
      </c>
      <c r="C133" s="23">
        <v>59033.7</v>
      </c>
      <c r="D133" s="24">
        <v>4.3E-3</v>
      </c>
      <c r="E133" s="25">
        <f>C133*D133</f>
        <v>253.84491</v>
      </c>
    </row>
    <row r="134" spans="1:5" s="29" customFormat="1" ht="15.75" x14ac:dyDescent="0.3">
      <c r="A134" s="26" t="s">
        <v>78</v>
      </c>
      <c r="B134" s="26"/>
      <c r="C134" s="27">
        <f>SUM(C131:C133)</f>
        <v>394963.85</v>
      </c>
      <c r="D134" s="28"/>
      <c r="E134" s="28">
        <f>SUM(E131:E133)</f>
        <v>-1455.5255500000001</v>
      </c>
    </row>
    <row r="135" spans="1:5" ht="15.75" x14ac:dyDescent="0.3">
      <c r="A135" s="22" t="s">
        <v>79</v>
      </c>
      <c r="B135" s="22" t="s">
        <v>5</v>
      </c>
      <c r="C135" s="23">
        <v>1946157.4458070009</v>
      </c>
      <c r="D135" s="24">
        <v>-4.4000000000000003E-3</v>
      </c>
      <c r="E135" s="25">
        <f>C135*D135</f>
        <v>-8563.0927615508044</v>
      </c>
    </row>
    <row r="136" spans="1:5" ht="15.75" x14ac:dyDescent="0.3">
      <c r="A136" s="22" t="s">
        <v>79</v>
      </c>
      <c r="B136" s="22" t="s">
        <v>6</v>
      </c>
      <c r="C136" s="23">
        <v>56970.352795999999</v>
      </c>
      <c r="D136" s="24">
        <v>-6.4000000000000003E-3</v>
      </c>
      <c r="E136" s="25">
        <f>C136*D136</f>
        <v>-364.61025789440004</v>
      </c>
    </row>
    <row r="137" spans="1:5" ht="15.75" x14ac:dyDescent="0.3">
      <c r="A137" s="22" t="s">
        <v>79</v>
      </c>
      <c r="B137" s="22" t="s">
        <v>7</v>
      </c>
      <c r="C137" s="23">
        <v>387623.83</v>
      </c>
      <c r="D137" s="24">
        <v>1E-3</v>
      </c>
      <c r="E137" s="25">
        <f>C137*D137</f>
        <v>387.62383</v>
      </c>
    </row>
    <row r="138" spans="1:5" ht="15.75" x14ac:dyDescent="0.3">
      <c r="A138" s="22" t="s">
        <v>79</v>
      </c>
      <c r="B138" s="22" t="s">
        <v>8</v>
      </c>
      <c r="C138" s="23">
        <v>106003.6971</v>
      </c>
      <c r="D138" s="24">
        <v>4.3E-3</v>
      </c>
      <c r="E138" s="25">
        <f>C138*D138</f>
        <v>455.81589753000003</v>
      </c>
    </row>
    <row r="139" spans="1:5" s="29" customFormat="1" ht="15.75" x14ac:dyDescent="0.3">
      <c r="A139" s="26" t="s">
        <v>80</v>
      </c>
      <c r="B139" s="26"/>
      <c r="C139" s="27">
        <f>SUM(C135:C138)</f>
        <v>2496755.3257030006</v>
      </c>
      <c r="D139" s="28"/>
      <c r="E139" s="28">
        <f>SUM(E135:E138)</f>
        <v>-8084.2632919152029</v>
      </c>
    </row>
    <row r="140" spans="1:5" ht="15.75" x14ac:dyDescent="0.3">
      <c r="A140" s="22" t="s">
        <v>81</v>
      </c>
      <c r="B140" s="22" t="s">
        <v>5</v>
      </c>
      <c r="C140" s="23">
        <v>574880.82200000004</v>
      </c>
      <c r="D140" s="24">
        <v>-4.4000000000000003E-3</v>
      </c>
      <c r="E140" s="25">
        <f>C140*D140</f>
        <v>-2529.4756168000004</v>
      </c>
    </row>
    <row r="141" spans="1:5" ht="15.75" x14ac:dyDescent="0.3">
      <c r="A141" s="22" t="s">
        <v>81</v>
      </c>
      <c r="B141" s="22" t="s">
        <v>6</v>
      </c>
      <c r="C141" s="23">
        <v>121520.04800000001</v>
      </c>
      <c r="D141" s="24">
        <v>-6.4000000000000003E-3</v>
      </c>
      <c r="E141" s="25">
        <f>C141*D141</f>
        <v>-777.72830720000013</v>
      </c>
    </row>
    <row r="142" spans="1:5" ht="15.75" x14ac:dyDescent="0.3">
      <c r="A142" s="22" t="s">
        <v>81</v>
      </c>
      <c r="B142" s="22" t="s">
        <v>7</v>
      </c>
      <c r="C142" s="23">
        <v>192855.3</v>
      </c>
      <c r="D142" s="24">
        <v>1E-3</v>
      </c>
      <c r="E142" s="25">
        <f>C142*D142</f>
        <v>192.8553</v>
      </c>
    </row>
    <row r="143" spans="1:5" ht="15.75" x14ac:dyDescent="0.3">
      <c r="A143" s="22" t="s">
        <v>81</v>
      </c>
      <c r="B143" s="22" t="s">
        <v>8</v>
      </c>
      <c r="C143" s="23">
        <v>86541.599999999991</v>
      </c>
      <c r="D143" s="24">
        <v>4.3E-3</v>
      </c>
      <c r="E143" s="25">
        <f>C143*D143</f>
        <v>372.12887999999998</v>
      </c>
    </row>
    <row r="144" spans="1:5" s="29" customFormat="1" ht="15.75" x14ac:dyDescent="0.3">
      <c r="A144" s="26" t="s">
        <v>82</v>
      </c>
      <c r="B144" s="26"/>
      <c r="C144" s="27">
        <f>SUM(C140:C143)</f>
        <v>975797.77000000014</v>
      </c>
      <c r="D144" s="28"/>
      <c r="E144" s="28">
        <f>SUM(E140:E143)</f>
        <v>-2742.219744</v>
      </c>
    </row>
    <row r="145" spans="1:5" ht="15.75" x14ac:dyDescent="0.3">
      <c r="A145" s="22" t="s">
        <v>83</v>
      </c>
      <c r="B145" s="22" t="s">
        <v>5</v>
      </c>
      <c r="C145" s="23">
        <v>218578.88</v>
      </c>
      <c r="D145" s="24">
        <v>-4.4000000000000003E-3</v>
      </c>
      <c r="E145" s="25">
        <f>C145*D145</f>
        <v>-961.74707200000012</v>
      </c>
    </row>
    <row r="146" spans="1:5" ht="15.75" x14ac:dyDescent="0.3">
      <c r="A146" s="22" t="s">
        <v>83</v>
      </c>
      <c r="B146" s="22" t="s">
        <v>6</v>
      </c>
      <c r="C146" s="23">
        <v>97179.680000000008</v>
      </c>
      <c r="D146" s="24">
        <v>-6.4000000000000003E-3</v>
      </c>
      <c r="E146" s="25">
        <f>C146*D146</f>
        <v>-621.94995200000005</v>
      </c>
    </row>
    <row r="147" spans="1:5" ht="15.75" x14ac:dyDescent="0.3">
      <c r="A147" s="22" t="s">
        <v>83</v>
      </c>
      <c r="B147" s="22" t="s">
        <v>8</v>
      </c>
      <c r="C147" s="23">
        <v>76336.728000000003</v>
      </c>
      <c r="D147" s="24">
        <v>4.3E-3</v>
      </c>
      <c r="E147" s="25">
        <f>C147*D147</f>
        <v>328.24793040000003</v>
      </c>
    </row>
    <row r="148" spans="1:5" s="29" customFormat="1" ht="15.75" x14ac:dyDescent="0.3">
      <c r="A148" s="26" t="s">
        <v>84</v>
      </c>
      <c r="B148" s="26"/>
      <c r="C148" s="27">
        <f>SUM(C145:C147)</f>
        <v>392095.288</v>
      </c>
      <c r="D148" s="28"/>
      <c r="E148" s="28">
        <f>SUM(E145:E147)</f>
        <v>-1255.4490936</v>
      </c>
    </row>
    <row r="149" spans="1:5" ht="15.75" x14ac:dyDescent="0.3">
      <c r="A149" s="22" t="s">
        <v>85</v>
      </c>
      <c r="B149" s="22" t="s">
        <v>5</v>
      </c>
      <c r="C149" s="23">
        <v>148000.78799999997</v>
      </c>
      <c r="D149" s="24">
        <v>-4.4000000000000003E-3</v>
      </c>
      <c r="E149" s="25">
        <f>C149*D149</f>
        <v>-651.20346719999986</v>
      </c>
    </row>
    <row r="150" spans="1:5" ht="15.75" x14ac:dyDescent="0.3">
      <c r="A150" s="22" t="s">
        <v>85</v>
      </c>
      <c r="B150" s="22" t="s">
        <v>8</v>
      </c>
      <c r="C150" s="23">
        <v>75621.599999999991</v>
      </c>
      <c r="D150" s="24">
        <v>4.3E-3</v>
      </c>
      <c r="E150" s="25">
        <f>C150*D150</f>
        <v>325.17287999999996</v>
      </c>
    </row>
    <row r="151" spans="1:5" s="29" customFormat="1" ht="15.75" x14ac:dyDescent="0.3">
      <c r="A151" s="26" t="s">
        <v>86</v>
      </c>
      <c r="B151" s="26"/>
      <c r="C151" s="27">
        <f>SUM(C149:C150)</f>
        <v>223622.38799999998</v>
      </c>
      <c r="D151" s="28"/>
      <c r="E151" s="28">
        <f>SUM(E149:E150)</f>
        <v>-326.0305871999999</v>
      </c>
    </row>
    <row r="152" spans="1:5" ht="15.75" x14ac:dyDescent="0.3">
      <c r="A152" s="22" t="s">
        <v>87</v>
      </c>
      <c r="B152" s="22" t="s">
        <v>5</v>
      </c>
      <c r="C152" s="23">
        <v>4750759.78</v>
      </c>
      <c r="D152" s="24">
        <v>-4.4000000000000003E-3</v>
      </c>
      <c r="E152" s="25">
        <f>C152*D152</f>
        <v>-20903.343032000001</v>
      </c>
    </row>
    <row r="153" spans="1:5" ht="15.75" x14ac:dyDescent="0.3">
      <c r="A153" s="22" t="s">
        <v>87</v>
      </c>
      <c r="B153" s="22" t="s">
        <v>6</v>
      </c>
      <c r="C153" s="23">
        <v>199380.96000000002</v>
      </c>
      <c r="D153" s="24">
        <v>-6.4000000000000003E-3</v>
      </c>
      <c r="E153" s="25">
        <f>C153*D153</f>
        <v>-1276.0381440000001</v>
      </c>
    </row>
    <row r="154" spans="1:5" ht="15.75" x14ac:dyDescent="0.3">
      <c r="A154" s="22" t="s">
        <v>87</v>
      </c>
      <c r="B154" s="22" t="s">
        <v>7</v>
      </c>
      <c r="C154" s="23">
        <v>404062.3</v>
      </c>
      <c r="D154" s="24">
        <v>1E-3</v>
      </c>
      <c r="E154" s="25">
        <f>C154*D154</f>
        <v>404.06229999999999</v>
      </c>
    </row>
    <row r="155" spans="1:5" ht="15.75" x14ac:dyDescent="0.3">
      <c r="A155" s="22" t="s">
        <v>87</v>
      </c>
      <c r="B155" s="22" t="s">
        <v>8</v>
      </c>
      <c r="C155" s="23">
        <v>108159.84</v>
      </c>
      <c r="D155" s="24">
        <v>4.3E-3</v>
      </c>
      <c r="E155" s="25">
        <f>C155*D155</f>
        <v>465.087312</v>
      </c>
    </row>
    <row r="156" spans="1:5" s="29" customFormat="1" ht="15.75" x14ac:dyDescent="0.3">
      <c r="A156" s="26" t="s">
        <v>88</v>
      </c>
      <c r="B156" s="26"/>
      <c r="C156" s="27">
        <f>SUM(C152:C155)</f>
        <v>5462362.8799999999</v>
      </c>
      <c r="D156" s="28"/>
      <c r="E156" s="28">
        <f>SUM(E152:E155)</f>
        <v>-21310.231564000002</v>
      </c>
    </row>
    <row r="157" spans="1:5" ht="15.75" x14ac:dyDescent="0.3">
      <c r="A157" s="22" t="s">
        <v>89</v>
      </c>
      <c r="B157" s="22" t="s">
        <v>5</v>
      </c>
      <c r="C157" s="23">
        <v>8252644.8675000044</v>
      </c>
      <c r="D157" s="24">
        <v>-4.4000000000000003E-3</v>
      </c>
      <c r="E157" s="25">
        <f>C157*D157</f>
        <v>-36311.63741700002</v>
      </c>
    </row>
    <row r="158" spans="1:5" ht="15.75" x14ac:dyDescent="0.3">
      <c r="A158" s="22" t="s">
        <v>89</v>
      </c>
      <c r="B158" s="22" t="s">
        <v>6</v>
      </c>
      <c r="C158" s="23">
        <v>183376.55</v>
      </c>
      <c r="D158" s="24">
        <v>-6.4000000000000003E-3</v>
      </c>
      <c r="E158" s="25">
        <f>C158*D158</f>
        <v>-1173.6099199999999</v>
      </c>
    </row>
    <row r="159" spans="1:5" ht="15.75" x14ac:dyDescent="0.3">
      <c r="A159" s="22" t="s">
        <v>89</v>
      </c>
      <c r="B159" s="22" t="s">
        <v>7</v>
      </c>
      <c r="C159" s="23">
        <v>458460.44</v>
      </c>
      <c r="D159" s="24">
        <v>1E-3</v>
      </c>
      <c r="E159" s="25">
        <f>C159*D159</f>
        <v>458.46044000000001</v>
      </c>
    </row>
    <row r="160" spans="1:5" ht="15.75" x14ac:dyDescent="0.3">
      <c r="A160" s="22" t="s">
        <v>89</v>
      </c>
      <c r="B160" s="22" t="s">
        <v>8</v>
      </c>
      <c r="C160" s="23">
        <v>99580.51</v>
      </c>
      <c r="D160" s="24">
        <v>4.3E-3</v>
      </c>
      <c r="E160" s="25">
        <f>C160*D160</f>
        <v>428.19619299999999</v>
      </c>
    </row>
    <row r="161" spans="1:5" s="29" customFormat="1" ht="15.75" x14ac:dyDescent="0.3">
      <c r="A161" s="26" t="s">
        <v>90</v>
      </c>
      <c r="B161" s="26"/>
      <c r="C161" s="27">
        <f>SUM(C157:C160)</f>
        <v>8994062.3675000034</v>
      </c>
      <c r="D161" s="28"/>
      <c r="E161" s="28">
        <f>SUM(E157:E160)</f>
        <v>-36598.590704000017</v>
      </c>
    </row>
    <row r="162" spans="1:5" ht="15.75" x14ac:dyDescent="0.3">
      <c r="A162" s="22" t="s">
        <v>91</v>
      </c>
      <c r="B162" s="22" t="s">
        <v>5</v>
      </c>
      <c r="C162" s="23">
        <v>3922163.7473480003</v>
      </c>
      <c r="D162" s="24">
        <v>-4.4000000000000003E-3</v>
      </c>
      <c r="E162" s="25">
        <f>C162*D162</f>
        <v>-17257.520488331204</v>
      </c>
    </row>
    <row r="163" spans="1:5" ht="15.75" x14ac:dyDescent="0.3">
      <c r="A163" s="22" t="s">
        <v>91</v>
      </c>
      <c r="B163" s="22" t="s">
        <v>6</v>
      </c>
      <c r="C163" s="23">
        <v>226753.39883199998</v>
      </c>
      <c r="D163" s="24">
        <v>-6.4000000000000003E-3</v>
      </c>
      <c r="E163" s="25">
        <f>C163*D163</f>
        <v>-1451.2217525248</v>
      </c>
    </row>
    <row r="164" spans="1:5" ht="15.75" x14ac:dyDescent="0.3">
      <c r="A164" s="22" t="s">
        <v>91</v>
      </c>
      <c r="B164" s="22" t="s">
        <v>7</v>
      </c>
      <c r="C164" s="23">
        <v>65477.778688000006</v>
      </c>
      <c r="D164" s="24">
        <v>1E-3</v>
      </c>
      <c r="E164" s="25">
        <f>C164*D164</f>
        <v>65.477778688000001</v>
      </c>
    </row>
    <row r="165" spans="1:5" ht="15.75" x14ac:dyDescent="0.3">
      <c r="A165" s="22" t="s">
        <v>91</v>
      </c>
      <c r="B165" s="22" t="s">
        <v>8</v>
      </c>
      <c r="C165" s="23">
        <v>136692.84</v>
      </c>
      <c r="D165" s="24">
        <v>4.3E-3</v>
      </c>
      <c r="E165" s="25">
        <f>C165*D165</f>
        <v>587.77921200000003</v>
      </c>
    </row>
    <row r="166" spans="1:5" s="29" customFormat="1" ht="15.75" x14ac:dyDescent="0.3">
      <c r="A166" s="26" t="s">
        <v>92</v>
      </c>
      <c r="B166" s="26"/>
      <c r="C166" s="27">
        <f>SUM(C162:C165)</f>
        <v>4351087.7648679996</v>
      </c>
      <c r="D166" s="28"/>
      <c r="E166" s="28">
        <f>SUM(E162:E165)</f>
        <v>-18055.485250168003</v>
      </c>
    </row>
    <row r="167" spans="1:5" ht="15.75" x14ac:dyDescent="0.3">
      <c r="A167" s="22" t="s">
        <v>93</v>
      </c>
      <c r="B167" s="22" t="s">
        <v>5</v>
      </c>
      <c r="C167" s="23">
        <v>557002.16</v>
      </c>
      <c r="D167" s="24">
        <v>-4.4000000000000003E-3</v>
      </c>
      <c r="E167" s="25">
        <f>C167*D167</f>
        <v>-2450.8095040000003</v>
      </c>
    </row>
    <row r="168" spans="1:5" ht="15.75" x14ac:dyDescent="0.3">
      <c r="A168" s="22" t="s">
        <v>93</v>
      </c>
      <c r="B168" s="22" t="s">
        <v>6</v>
      </c>
      <c r="C168" s="23">
        <v>202663.552</v>
      </c>
      <c r="D168" s="24">
        <v>-6.4000000000000003E-3</v>
      </c>
      <c r="E168" s="25">
        <f>C168*D168</f>
        <v>-1297.0467328</v>
      </c>
    </row>
    <row r="169" spans="1:5" ht="15.75" x14ac:dyDescent="0.3">
      <c r="A169" s="22" t="s">
        <v>93</v>
      </c>
      <c r="B169" s="22" t="s">
        <v>7</v>
      </c>
      <c r="C169" s="23">
        <v>55244.800000000003</v>
      </c>
      <c r="D169" s="24">
        <v>1E-3</v>
      </c>
      <c r="E169" s="25">
        <f>C169*D169</f>
        <v>55.244800000000005</v>
      </c>
    </row>
    <row r="170" spans="1:5" ht="15.75" x14ac:dyDescent="0.3">
      <c r="A170" s="22" t="s">
        <v>93</v>
      </c>
      <c r="B170" s="22" t="s">
        <v>8</v>
      </c>
      <c r="C170" s="23">
        <v>84405.599999999991</v>
      </c>
      <c r="D170" s="24">
        <v>4.3E-3</v>
      </c>
      <c r="E170" s="25">
        <f>C170*D170</f>
        <v>362.94407999999999</v>
      </c>
    </row>
    <row r="171" spans="1:5" s="29" customFormat="1" ht="15.75" x14ac:dyDescent="0.3">
      <c r="A171" s="26" t="s">
        <v>94</v>
      </c>
      <c r="B171" s="26"/>
      <c r="C171" s="27">
        <f>SUM(C167:C170)</f>
        <v>899316.11200000008</v>
      </c>
      <c r="D171" s="28"/>
      <c r="E171" s="28">
        <f>SUM(E167:E170)</f>
        <v>-3329.6673568000006</v>
      </c>
    </row>
    <row r="172" spans="1:5" ht="15.75" x14ac:dyDescent="0.3">
      <c r="A172" s="22" t="s">
        <v>95</v>
      </c>
      <c r="B172" s="22" t="s">
        <v>5</v>
      </c>
      <c r="C172" s="23">
        <v>174168.4</v>
      </c>
      <c r="D172" s="24">
        <v>-4.4000000000000003E-3</v>
      </c>
      <c r="E172" s="25">
        <f>C172*D172</f>
        <v>-766.34096</v>
      </c>
    </row>
    <row r="173" spans="1:5" ht="15.75" x14ac:dyDescent="0.3">
      <c r="A173" s="22" t="s">
        <v>95</v>
      </c>
      <c r="B173" s="22" t="s">
        <v>6</v>
      </c>
      <c r="C173" s="23">
        <v>63720.800000000003</v>
      </c>
      <c r="D173" s="24">
        <v>-6.4000000000000003E-3</v>
      </c>
      <c r="E173" s="25">
        <f>C173*D173</f>
        <v>-407.81312000000003</v>
      </c>
    </row>
    <row r="174" spans="1:5" ht="15.75" x14ac:dyDescent="0.3">
      <c r="A174" s="22" t="s">
        <v>95</v>
      </c>
      <c r="B174" s="22" t="s">
        <v>8</v>
      </c>
      <c r="C174" s="23">
        <v>74291.399999999994</v>
      </c>
      <c r="D174" s="24">
        <v>4.3E-3</v>
      </c>
      <c r="E174" s="25">
        <f>C174*D174</f>
        <v>319.45301999999998</v>
      </c>
    </row>
    <row r="175" spans="1:5" s="29" customFormat="1" ht="15.75" x14ac:dyDescent="0.3">
      <c r="A175" s="26" t="s">
        <v>96</v>
      </c>
      <c r="B175" s="26"/>
      <c r="C175" s="27">
        <f>SUM(C172:C174)</f>
        <v>312180.59999999998</v>
      </c>
      <c r="D175" s="28"/>
      <c r="E175" s="28">
        <f>SUM(E172:E174)</f>
        <v>-854.7010600000001</v>
      </c>
    </row>
    <row r="176" spans="1:5" ht="15.75" x14ac:dyDescent="0.3">
      <c r="A176" s="22" t="s">
        <v>97</v>
      </c>
      <c r="B176" s="22" t="s">
        <v>5</v>
      </c>
      <c r="C176" s="23">
        <v>337891.84000000003</v>
      </c>
      <c r="D176" s="24">
        <v>-4.4000000000000003E-3</v>
      </c>
      <c r="E176" s="25">
        <f>C176*D176</f>
        <v>-1486.7240960000001</v>
      </c>
    </row>
    <row r="177" spans="1:5" ht="15.75" x14ac:dyDescent="0.3">
      <c r="A177" s="22" t="s">
        <v>97</v>
      </c>
      <c r="B177" s="22" t="s">
        <v>8</v>
      </c>
      <c r="C177" s="23">
        <v>60421.789999999994</v>
      </c>
      <c r="D177" s="24">
        <v>4.3E-3</v>
      </c>
      <c r="E177" s="25">
        <f>C177*D177</f>
        <v>259.81369699999999</v>
      </c>
    </row>
    <row r="178" spans="1:5" s="29" customFormat="1" ht="15.75" x14ac:dyDescent="0.3">
      <c r="A178" s="26" t="s">
        <v>98</v>
      </c>
      <c r="B178" s="26"/>
      <c r="C178" s="27">
        <f>SUM(C176:C177)</f>
        <v>398313.63</v>
      </c>
      <c r="D178" s="28"/>
      <c r="E178" s="28">
        <f>SUM(E176:E177)</f>
        <v>-1226.9103990000001</v>
      </c>
    </row>
    <row r="179" spans="1:5" ht="15.75" x14ac:dyDescent="0.3">
      <c r="A179" s="22" t="s">
        <v>99</v>
      </c>
      <c r="B179" s="22" t="s">
        <v>5</v>
      </c>
      <c r="C179" s="23">
        <v>4046950.1072000009</v>
      </c>
      <c r="D179" s="24">
        <v>-4.4000000000000003E-3</v>
      </c>
      <c r="E179" s="25">
        <f>C179*D179</f>
        <v>-17806.580471680005</v>
      </c>
    </row>
    <row r="180" spans="1:5" ht="15.75" x14ac:dyDescent="0.3">
      <c r="A180" s="22" t="s">
        <v>99</v>
      </c>
      <c r="B180" s="22" t="s">
        <v>6</v>
      </c>
      <c r="C180" s="23">
        <v>82594.137600000002</v>
      </c>
      <c r="D180" s="24">
        <v>-6.4000000000000003E-3</v>
      </c>
      <c r="E180" s="25">
        <f>C180*D180</f>
        <v>-528.60248064000007</v>
      </c>
    </row>
    <row r="181" spans="1:5" ht="15.75" x14ac:dyDescent="0.3">
      <c r="A181" s="22" t="s">
        <v>99</v>
      </c>
      <c r="B181" s="22" t="s">
        <v>7</v>
      </c>
      <c r="C181" s="23">
        <v>663276.47359999991</v>
      </c>
      <c r="D181" s="24">
        <v>1E-3</v>
      </c>
      <c r="E181" s="25">
        <f>C181*D181</f>
        <v>663.27647359999992</v>
      </c>
    </row>
    <row r="182" spans="1:5" ht="15.75" x14ac:dyDescent="0.3">
      <c r="A182" s="22" t="s">
        <v>99</v>
      </c>
      <c r="B182" s="22" t="s">
        <v>8</v>
      </c>
      <c r="C182" s="23">
        <v>101205.75824</v>
      </c>
      <c r="D182" s="24">
        <v>4.3E-3</v>
      </c>
      <c r="E182" s="25">
        <f>C182*D182</f>
        <v>435.18476043199996</v>
      </c>
    </row>
    <row r="183" spans="1:5" s="29" customFormat="1" ht="15.75" x14ac:dyDescent="0.3">
      <c r="A183" s="26" t="s">
        <v>100</v>
      </c>
      <c r="B183" s="26"/>
      <c r="C183" s="27">
        <f>SUM(C179:C182)</f>
        <v>4894026.4766400009</v>
      </c>
      <c r="D183" s="28"/>
      <c r="E183" s="28">
        <f>SUM(E179:E182)</f>
        <v>-17236.721718288009</v>
      </c>
    </row>
    <row r="184" spans="1:5" ht="15.75" x14ac:dyDescent="0.3">
      <c r="A184" s="22" t="s">
        <v>101</v>
      </c>
      <c r="B184" s="22" t="s">
        <v>5</v>
      </c>
      <c r="C184" s="23">
        <v>4682044.8680000007</v>
      </c>
      <c r="D184" s="24">
        <v>-4.4000000000000003E-3</v>
      </c>
      <c r="E184" s="25">
        <f>C184*D184</f>
        <v>-20600.997419200005</v>
      </c>
    </row>
    <row r="185" spans="1:5" ht="15.75" x14ac:dyDescent="0.3">
      <c r="A185" s="22" t="s">
        <v>101</v>
      </c>
      <c r="B185" s="22" t="s">
        <v>6</v>
      </c>
      <c r="C185" s="23">
        <v>129433</v>
      </c>
      <c r="D185" s="24">
        <v>-6.4000000000000003E-3</v>
      </c>
      <c r="E185" s="25">
        <f>C185*D185</f>
        <v>-828.37120000000004</v>
      </c>
    </row>
    <row r="186" spans="1:5" ht="15.75" x14ac:dyDescent="0.3">
      <c r="A186" s="22" t="s">
        <v>101</v>
      </c>
      <c r="B186" s="22" t="s">
        <v>7</v>
      </c>
      <c r="C186" s="23">
        <v>350391.7</v>
      </c>
      <c r="D186" s="24">
        <v>1E-3</v>
      </c>
      <c r="E186" s="25">
        <f>C186*D186</f>
        <v>350.39170000000001</v>
      </c>
    </row>
    <row r="187" spans="1:5" ht="15.75" x14ac:dyDescent="0.3">
      <c r="A187" s="22" t="s">
        <v>101</v>
      </c>
      <c r="B187" s="22" t="s">
        <v>8</v>
      </c>
      <c r="C187" s="23">
        <v>108339.192</v>
      </c>
      <c r="D187" s="24">
        <v>4.3E-3</v>
      </c>
      <c r="E187" s="25">
        <f>C187*D187</f>
        <v>465.85852560000001</v>
      </c>
    </row>
    <row r="188" spans="1:5" s="29" customFormat="1" ht="15.75" x14ac:dyDescent="0.3">
      <c r="A188" s="26" t="s">
        <v>102</v>
      </c>
      <c r="B188" s="26"/>
      <c r="C188" s="27">
        <f>SUM(C184:C187)</f>
        <v>5270208.7600000007</v>
      </c>
      <c r="D188" s="28"/>
      <c r="E188" s="28">
        <f>SUM(E184:E187)</f>
        <v>-20613.118393600005</v>
      </c>
    </row>
    <row r="189" spans="1:5" ht="15.75" x14ac:dyDescent="0.3">
      <c r="A189" s="22" t="s">
        <v>103</v>
      </c>
      <c r="B189" s="22" t="s">
        <v>5</v>
      </c>
      <c r="C189" s="23">
        <v>2309888.4284923379</v>
      </c>
      <c r="D189" s="24">
        <v>-4.4000000000000003E-3</v>
      </c>
      <c r="E189" s="25">
        <f>C189*D189</f>
        <v>-10163.509085366288</v>
      </c>
    </row>
    <row r="190" spans="1:5" ht="15.75" x14ac:dyDescent="0.3">
      <c r="A190" s="22" t="s">
        <v>103</v>
      </c>
      <c r="B190" s="22" t="s">
        <v>6</v>
      </c>
      <c r="C190" s="23">
        <v>246371.84000000003</v>
      </c>
      <c r="D190" s="24">
        <v>-6.4000000000000003E-3</v>
      </c>
      <c r="E190" s="25">
        <f>C190*D190</f>
        <v>-1576.7797760000003</v>
      </c>
    </row>
    <row r="191" spans="1:5" ht="15.75" x14ac:dyDescent="0.3">
      <c r="A191" s="22" t="s">
        <v>103</v>
      </c>
      <c r="B191" s="22" t="s">
        <v>7</v>
      </c>
      <c r="C191" s="23">
        <v>296910.37271233718</v>
      </c>
      <c r="D191" s="24">
        <v>1E-3</v>
      </c>
      <c r="E191" s="25">
        <f>C191*D191</f>
        <v>296.91037271233716</v>
      </c>
    </row>
    <row r="192" spans="1:5" s="29" customFormat="1" ht="15.75" x14ac:dyDescent="0.3">
      <c r="A192" s="26" t="s">
        <v>104</v>
      </c>
      <c r="B192" s="26"/>
      <c r="C192" s="27">
        <f>SUM(C189:C191)</f>
        <v>2853170.6412046747</v>
      </c>
      <c r="D192" s="28"/>
      <c r="E192" s="28">
        <f>SUM(E189:E191)</f>
        <v>-11443.378488653951</v>
      </c>
    </row>
    <row r="193" spans="1:5" ht="15.75" x14ac:dyDescent="0.3">
      <c r="A193" s="22" t="s">
        <v>105</v>
      </c>
      <c r="B193" s="22" t="s">
        <v>5</v>
      </c>
      <c r="C193" s="23">
        <v>47021926.856307402</v>
      </c>
      <c r="D193" s="24">
        <v>-4.4000000000000003E-3</v>
      </c>
      <c r="E193" s="25">
        <f>C193*D193</f>
        <v>-206896.47816775259</v>
      </c>
    </row>
    <row r="194" spans="1:5" ht="15.75" x14ac:dyDescent="0.3">
      <c r="A194" s="22" t="s">
        <v>105</v>
      </c>
      <c r="B194" s="22" t="s">
        <v>6</v>
      </c>
      <c r="C194" s="23">
        <v>944487.7568071438</v>
      </c>
      <c r="D194" s="24">
        <v>-6.4000000000000003E-3</v>
      </c>
      <c r="E194" s="25">
        <f>C194*D194</f>
        <v>-6044.721643565721</v>
      </c>
    </row>
    <row r="195" spans="1:5" ht="15.75" x14ac:dyDescent="0.3">
      <c r="A195" s="22" t="s">
        <v>105</v>
      </c>
      <c r="B195" s="22" t="s">
        <v>7</v>
      </c>
      <c r="C195" s="23">
        <v>5781265.8964595925</v>
      </c>
      <c r="D195" s="24">
        <v>1E-3</v>
      </c>
      <c r="E195" s="25">
        <f>C195*D195</f>
        <v>5781.265896459593</v>
      </c>
    </row>
    <row r="196" spans="1:5" ht="15.75" x14ac:dyDescent="0.3">
      <c r="A196" s="22" t="s">
        <v>105</v>
      </c>
      <c r="B196" s="22" t="s">
        <v>8</v>
      </c>
      <c r="C196" s="23">
        <v>167581.78770777513</v>
      </c>
      <c r="D196" s="24">
        <v>4.3E-3</v>
      </c>
      <c r="E196" s="25">
        <f>C196*D196</f>
        <v>720.60168714343308</v>
      </c>
    </row>
    <row r="197" spans="1:5" s="29" customFormat="1" ht="15.75" x14ac:dyDescent="0.3">
      <c r="A197" s="26" t="s">
        <v>106</v>
      </c>
      <c r="B197" s="26"/>
      <c r="C197" s="27">
        <f>SUM(C193:C196)</f>
        <v>53915262.297281913</v>
      </c>
      <c r="D197" s="28"/>
      <c r="E197" s="28">
        <f>SUM(E193:E196)</f>
        <v>-206439.33222771526</v>
      </c>
    </row>
    <row r="198" spans="1:5" ht="15.75" x14ac:dyDescent="0.3">
      <c r="A198" s="22" t="s">
        <v>107</v>
      </c>
      <c r="B198" s="22" t="s">
        <v>5</v>
      </c>
      <c r="C198" s="23">
        <v>4116818.7299999995</v>
      </c>
      <c r="D198" s="24">
        <v>-4.4000000000000003E-3</v>
      </c>
      <c r="E198" s="25">
        <f>C198*D198</f>
        <v>-18114.002411999998</v>
      </c>
    </row>
    <row r="199" spans="1:5" ht="15.75" x14ac:dyDescent="0.3">
      <c r="A199" s="22" t="s">
        <v>107</v>
      </c>
      <c r="B199" s="22" t="s">
        <v>6</v>
      </c>
      <c r="C199" s="23"/>
      <c r="D199" s="24">
        <v>-6.4000000000000003E-3</v>
      </c>
      <c r="E199" s="25">
        <f>C199*D199</f>
        <v>0</v>
      </c>
    </row>
    <row r="200" spans="1:5" ht="15.75" x14ac:dyDescent="0.3">
      <c r="A200" s="22" t="s">
        <v>107</v>
      </c>
      <c r="B200" s="22" t="s">
        <v>7</v>
      </c>
      <c r="C200" s="23">
        <v>335906</v>
      </c>
      <c r="D200" s="24">
        <v>1E-3</v>
      </c>
      <c r="E200" s="25">
        <f>C200*D200</f>
        <v>335.90600000000001</v>
      </c>
    </row>
    <row r="201" spans="1:5" ht="15.75" x14ac:dyDescent="0.3">
      <c r="A201" s="22" t="s">
        <v>107</v>
      </c>
      <c r="B201" s="22" t="s">
        <v>8</v>
      </c>
      <c r="C201" s="23">
        <v>76122.5</v>
      </c>
      <c r="D201" s="24">
        <v>4.3E-3</v>
      </c>
      <c r="E201" s="25">
        <f>C201*D201</f>
        <v>327.32675</v>
      </c>
    </row>
    <row r="202" spans="1:5" s="29" customFormat="1" ht="15.75" x14ac:dyDescent="0.3">
      <c r="A202" s="26" t="s">
        <v>108</v>
      </c>
      <c r="B202" s="26"/>
      <c r="C202" s="27">
        <f>SUM(C198:C201)</f>
        <v>4528847.2299999995</v>
      </c>
      <c r="D202" s="28"/>
      <c r="E202" s="28">
        <f>SUM(E198:E201)</f>
        <v>-17450.769661999999</v>
      </c>
    </row>
    <row r="203" spans="1:5" ht="15.75" x14ac:dyDescent="0.3">
      <c r="A203" s="22" t="s">
        <v>109</v>
      </c>
      <c r="B203" s="22" t="s">
        <v>5</v>
      </c>
      <c r="C203" s="23">
        <v>1293476.404048325</v>
      </c>
      <c r="D203" s="24">
        <v>-4.4000000000000003E-3</v>
      </c>
      <c r="E203" s="25">
        <f>C203*D203</f>
        <v>-5691.29617781263</v>
      </c>
    </row>
    <row r="204" spans="1:5" ht="15.75" x14ac:dyDescent="0.3">
      <c r="A204" s="22" t="s">
        <v>109</v>
      </c>
      <c r="B204" s="22" t="s">
        <v>6</v>
      </c>
      <c r="C204" s="23">
        <v>53365.441368749998</v>
      </c>
      <c r="D204" s="24">
        <v>-6.4000000000000003E-3</v>
      </c>
      <c r="E204" s="25">
        <f>C204*D204</f>
        <v>-341.53882476000001</v>
      </c>
    </row>
    <row r="205" spans="1:5" ht="15.75" x14ac:dyDescent="0.3">
      <c r="A205" s="22" t="s">
        <v>109</v>
      </c>
      <c r="B205" s="22" t="s">
        <v>7</v>
      </c>
      <c r="C205" s="23"/>
      <c r="D205" s="24">
        <v>1E-3</v>
      </c>
      <c r="E205" s="25">
        <f>C205*D205</f>
        <v>0</v>
      </c>
    </row>
    <row r="206" spans="1:5" ht="15.75" x14ac:dyDescent="0.3">
      <c r="A206" s="22" t="s">
        <v>109</v>
      </c>
      <c r="B206" s="22" t="s">
        <v>8</v>
      </c>
      <c r="C206" s="23">
        <v>15648.899999999996</v>
      </c>
      <c r="D206" s="24">
        <v>4.3E-3</v>
      </c>
      <c r="E206" s="25">
        <f>C206*D206</f>
        <v>67.290269999999978</v>
      </c>
    </row>
    <row r="207" spans="1:5" s="29" customFormat="1" ht="15.75" x14ac:dyDescent="0.3">
      <c r="A207" s="26" t="s">
        <v>110</v>
      </c>
      <c r="B207" s="26"/>
      <c r="C207" s="27">
        <f>SUM(C203:C206)</f>
        <v>1362490.745417075</v>
      </c>
      <c r="D207" s="28"/>
      <c r="E207" s="28">
        <f>SUM(E203:E206)</f>
        <v>-5965.54473257263</v>
      </c>
    </row>
    <row r="208" spans="1:5" ht="15.75" x14ac:dyDescent="0.3">
      <c r="A208" s="22" t="s">
        <v>111</v>
      </c>
      <c r="B208" s="22" t="s">
        <v>5</v>
      </c>
      <c r="C208" s="23">
        <v>2499664.8250832208</v>
      </c>
      <c r="D208" s="24">
        <v>-4.4000000000000003E-3</v>
      </c>
      <c r="E208" s="25">
        <f>C208*D208</f>
        <v>-10998.525230366173</v>
      </c>
    </row>
    <row r="209" spans="1:5" ht="15.75" x14ac:dyDescent="0.3">
      <c r="A209" s="22" t="s">
        <v>111</v>
      </c>
      <c r="B209" s="22" t="s">
        <v>6</v>
      </c>
      <c r="C209" s="23">
        <v>404272.69908234151</v>
      </c>
      <c r="D209" s="24">
        <v>-6.4000000000000003E-3</v>
      </c>
      <c r="E209" s="25">
        <f>C209*D209</f>
        <v>-2587.3452741269857</v>
      </c>
    </row>
    <row r="210" spans="1:5" ht="15.75" x14ac:dyDescent="0.3">
      <c r="A210" s="22" t="s">
        <v>111</v>
      </c>
      <c r="B210" s="22" t="s">
        <v>7</v>
      </c>
      <c r="C210" s="23">
        <v>150523.94652538002</v>
      </c>
      <c r="D210" s="24">
        <v>1E-3</v>
      </c>
      <c r="E210" s="25">
        <f>C210*D210</f>
        <v>150.52394652538001</v>
      </c>
    </row>
    <row r="211" spans="1:5" ht="15.75" x14ac:dyDescent="0.3">
      <c r="A211" s="22" t="s">
        <v>111</v>
      </c>
      <c r="B211" s="22" t="s">
        <v>8</v>
      </c>
      <c r="C211" s="23">
        <v>96158.773872000005</v>
      </c>
      <c r="D211" s="24">
        <v>4.3E-3</v>
      </c>
      <c r="E211" s="25">
        <f>C211*D211</f>
        <v>413.48272764960001</v>
      </c>
    </row>
    <row r="212" spans="1:5" ht="15.75" x14ac:dyDescent="0.3">
      <c r="A212" s="26" t="s">
        <v>112</v>
      </c>
      <c r="B212" s="26"/>
      <c r="C212" s="27">
        <f>SUM(C208:C211)</f>
        <v>3150620.2445629425</v>
      </c>
      <c r="D212" s="28"/>
      <c r="E212" s="28">
        <f>SUM(E208:E211)</f>
        <v>-13021.86383031818</v>
      </c>
    </row>
    <row r="213" spans="1:5" s="29" customFormat="1" ht="15.75" x14ac:dyDescent="0.3">
      <c r="A213" s="22" t="s">
        <v>113</v>
      </c>
      <c r="B213" s="22" t="s">
        <v>5</v>
      </c>
      <c r="C213" s="23">
        <v>1201576.05</v>
      </c>
      <c r="D213" s="24">
        <v>-4.4000000000000003E-3</v>
      </c>
      <c r="E213" s="25">
        <f>C213*D213</f>
        <v>-5286.9346200000009</v>
      </c>
    </row>
    <row r="214" spans="1:5" ht="15.75" x14ac:dyDescent="0.3">
      <c r="A214" s="22" t="s">
        <v>113</v>
      </c>
      <c r="B214" s="22" t="s">
        <v>8</v>
      </c>
      <c r="C214" s="23">
        <v>44238.48</v>
      </c>
      <c r="D214" s="24">
        <v>4.3E-3</v>
      </c>
      <c r="E214" s="25">
        <f>C214*D214</f>
        <v>190.22546400000002</v>
      </c>
    </row>
    <row r="215" spans="1:5" ht="15.75" x14ac:dyDescent="0.3">
      <c r="A215" s="26" t="s">
        <v>114</v>
      </c>
      <c r="B215" s="26"/>
      <c r="C215" s="27">
        <f>SUM(C213:C214)</f>
        <v>1245814.53</v>
      </c>
      <c r="D215" s="28"/>
      <c r="E215" s="28">
        <f>SUM(E213:E214)</f>
        <v>-5096.7091560000008</v>
      </c>
    </row>
    <row r="216" spans="1:5" s="29" customFormat="1" ht="15.75" x14ac:dyDescent="0.3">
      <c r="A216" s="22" t="s">
        <v>115</v>
      </c>
      <c r="B216" s="22" t="s">
        <v>5</v>
      </c>
      <c r="C216" s="23">
        <v>21127173.600000001</v>
      </c>
      <c r="D216" s="24">
        <v>-4.4000000000000003E-3</v>
      </c>
      <c r="E216" s="25">
        <f>C216*D216</f>
        <v>-92959.563840000017</v>
      </c>
    </row>
    <row r="217" spans="1:5" ht="15.75" x14ac:dyDescent="0.3">
      <c r="A217" s="22" t="s">
        <v>115</v>
      </c>
      <c r="B217" s="22" t="s">
        <v>6</v>
      </c>
      <c r="C217" s="23">
        <v>1284920</v>
      </c>
      <c r="D217" s="24">
        <v>-6.4000000000000003E-3</v>
      </c>
      <c r="E217" s="25">
        <f>C217*D217</f>
        <v>-8223.4880000000012</v>
      </c>
    </row>
    <row r="218" spans="1:5" ht="15.75" x14ac:dyDescent="0.3">
      <c r="A218" s="22" t="s">
        <v>115</v>
      </c>
      <c r="B218" s="22" t="s">
        <v>7</v>
      </c>
      <c r="C218" s="23">
        <v>2369593.2000000002</v>
      </c>
      <c r="D218" s="24">
        <v>1E-3</v>
      </c>
      <c r="E218" s="25">
        <f>C218*D218</f>
        <v>2369.5932000000003</v>
      </c>
    </row>
    <row r="219" spans="1:5" ht="15.75" x14ac:dyDescent="0.3">
      <c r="A219" s="22" t="s">
        <v>115</v>
      </c>
      <c r="B219" s="22" t="s">
        <v>8</v>
      </c>
      <c r="C219" s="23">
        <v>217380.8</v>
      </c>
      <c r="D219" s="24">
        <v>4.3E-3</v>
      </c>
      <c r="E219" s="25">
        <f>C219*D219</f>
        <v>934.73743999999999</v>
      </c>
    </row>
    <row r="220" spans="1:5" ht="15.75" x14ac:dyDescent="0.3">
      <c r="A220" s="26" t="s">
        <v>116</v>
      </c>
      <c r="B220" s="26"/>
      <c r="C220" s="27">
        <f>SUM(C216:C219)</f>
        <v>24999067.600000001</v>
      </c>
      <c r="D220" s="28"/>
      <c r="E220" s="28">
        <f>SUM(E216:E219)</f>
        <v>-97878.721200000015</v>
      </c>
    </row>
    <row r="221" spans="1:5" s="29" customFormat="1" ht="15.75" x14ac:dyDescent="0.3">
      <c r="A221" s="22" t="s">
        <v>117</v>
      </c>
      <c r="B221" s="22" t="s">
        <v>5</v>
      </c>
      <c r="C221" s="23">
        <v>5171630.3990000011</v>
      </c>
      <c r="D221" s="24">
        <v>-4.4000000000000003E-3</v>
      </c>
      <c r="E221" s="25">
        <f>C221*D221</f>
        <v>-22755.173755600008</v>
      </c>
    </row>
    <row r="222" spans="1:5" ht="15.75" x14ac:dyDescent="0.3">
      <c r="A222" s="22" t="s">
        <v>117</v>
      </c>
      <c r="B222" s="22" t="s">
        <v>6</v>
      </c>
      <c r="C222" s="23">
        <v>121900.545</v>
      </c>
      <c r="D222" s="24">
        <v>-6.4000000000000003E-3</v>
      </c>
      <c r="E222" s="25">
        <f>C222*D222</f>
        <v>-780.16348800000003</v>
      </c>
    </row>
    <row r="223" spans="1:5" ht="15.75" x14ac:dyDescent="0.3">
      <c r="A223" s="22" t="s">
        <v>117</v>
      </c>
      <c r="B223" s="22" t="s">
        <v>7</v>
      </c>
      <c r="C223" s="23">
        <v>100671.48</v>
      </c>
      <c r="D223" s="24">
        <v>1E-3</v>
      </c>
      <c r="E223" s="25">
        <f>C223*D223</f>
        <v>100.67148</v>
      </c>
    </row>
    <row r="224" spans="1:5" ht="15.75" x14ac:dyDescent="0.3">
      <c r="A224" s="22" t="s">
        <v>117</v>
      </c>
      <c r="B224" s="22" t="s">
        <v>8</v>
      </c>
      <c r="C224" s="23">
        <v>147914.76700000002</v>
      </c>
      <c r="D224" s="24">
        <v>4.3E-3</v>
      </c>
      <c r="E224" s="25">
        <f>C224*D224</f>
        <v>636.03349810000009</v>
      </c>
    </row>
    <row r="225" spans="1:5" ht="15.75" x14ac:dyDescent="0.3">
      <c r="A225" s="26" t="s">
        <v>118</v>
      </c>
      <c r="B225" s="26"/>
      <c r="C225" s="27">
        <f>SUM(C221:C224)</f>
        <v>5542117.1910000015</v>
      </c>
      <c r="D225" s="28"/>
      <c r="E225" s="28">
        <f>SUM(E221:E224)</f>
        <v>-22798.632265500004</v>
      </c>
    </row>
    <row r="226" spans="1:5" s="29" customFormat="1" ht="15.75" x14ac:dyDescent="0.3">
      <c r="A226" s="22" t="s">
        <v>119</v>
      </c>
      <c r="B226" s="22" t="s">
        <v>5</v>
      </c>
      <c r="C226" s="23">
        <v>18932079.057330176</v>
      </c>
      <c r="D226" s="24">
        <v>-4.4000000000000003E-3</v>
      </c>
      <c r="E226" s="25">
        <f>C226*D226</f>
        <v>-83301.147852252776</v>
      </c>
    </row>
    <row r="227" spans="1:5" ht="15.75" x14ac:dyDescent="0.3">
      <c r="A227" s="22" t="s">
        <v>119</v>
      </c>
      <c r="B227" s="22" t="s">
        <v>6</v>
      </c>
      <c r="C227" s="23">
        <v>959363.8500492</v>
      </c>
      <c r="D227" s="24">
        <v>-6.4000000000000003E-3</v>
      </c>
      <c r="E227" s="25">
        <f>C227*D227</f>
        <v>-6139.9286403148799</v>
      </c>
    </row>
    <row r="228" spans="1:5" ht="15.75" x14ac:dyDescent="0.3">
      <c r="A228" s="22" t="s">
        <v>119</v>
      </c>
      <c r="B228" s="22" t="s">
        <v>7</v>
      </c>
      <c r="C228" s="23">
        <v>1611691.4920255202</v>
      </c>
      <c r="D228" s="24">
        <v>1E-3</v>
      </c>
      <c r="E228" s="25">
        <f>C228*D228</f>
        <v>1611.6914920255201</v>
      </c>
    </row>
    <row r="229" spans="1:5" ht="15.75" x14ac:dyDescent="0.3">
      <c r="A229" s="22" t="s">
        <v>119</v>
      </c>
      <c r="B229" s="22" t="s">
        <v>8</v>
      </c>
      <c r="C229" s="23">
        <v>144433.63</v>
      </c>
      <c r="D229" s="24">
        <v>4.3E-3</v>
      </c>
      <c r="E229" s="25">
        <f>C229*D229</f>
        <v>621.06460900000002</v>
      </c>
    </row>
    <row r="230" spans="1:5" ht="15.75" x14ac:dyDescent="0.3">
      <c r="A230" s="26" t="s">
        <v>120</v>
      </c>
      <c r="B230" s="26"/>
      <c r="C230" s="27">
        <f>SUM(C226:C229)</f>
        <v>21647568.029404897</v>
      </c>
      <c r="D230" s="28"/>
      <c r="E230" s="28">
        <f>SUM(E226:E229)</f>
        <v>-87208.320391542147</v>
      </c>
    </row>
    <row r="231" spans="1:5" s="29" customFormat="1" ht="15.75" x14ac:dyDescent="0.3">
      <c r="A231" s="22" t="s">
        <v>121</v>
      </c>
      <c r="B231" s="22" t="s">
        <v>5</v>
      </c>
      <c r="C231" s="23">
        <v>10073165.408470711</v>
      </c>
      <c r="D231" s="24">
        <v>-4.4000000000000003E-3</v>
      </c>
      <c r="E231" s="25">
        <f>C231*D231</f>
        <v>-44321.927797271128</v>
      </c>
    </row>
    <row r="232" spans="1:5" ht="15.75" x14ac:dyDescent="0.3">
      <c r="A232" s="22" t="s">
        <v>121</v>
      </c>
      <c r="B232" s="22" t="s">
        <v>6</v>
      </c>
      <c r="C232" s="23">
        <v>507176.7308208</v>
      </c>
      <c r="D232" s="24">
        <v>-6.4000000000000003E-3</v>
      </c>
      <c r="E232" s="25">
        <f>C232*D232</f>
        <v>-3245.9310772531203</v>
      </c>
    </row>
    <row r="233" spans="1:5" ht="15.75" x14ac:dyDescent="0.3">
      <c r="A233" s="22" t="s">
        <v>121</v>
      </c>
      <c r="B233" s="22" t="s">
        <v>7</v>
      </c>
      <c r="C233" s="23">
        <v>203757.67620000002</v>
      </c>
      <c r="D233" s="24">
        <v>1E-3</v>
      </c>
      <c r="E233" s="25">
        <f>C233*D233</f>
        <v>203.75767620000002</v>
      </c>
    </row>
    <row r="234" spans="1:5" ht="15.75" x14ac:dyDescent="0.3">
      <c r="A234" s="22" t="s">
        <v>121</v>
      </c>
      <c r="B234" s="22" t="s">
        <v>8</v>
      </c>
      <c r="C234" s="23">
        <v>89693.099999999991</v>
      </c>
      <c r="D234" s="24">
        <v>4.3E-3</v>
      </c>
      <c r="E234" s="25">
        <f>C234*D234</f>
        <v>385.68032999999997</v>
      </c>
    </row>
    <row r="235" spans="1:5" ht="15.75" x14ac:dyDescent="0.3">
      <c r="A235" s="26" t="s">
        <v>122</v>
      </c>
      <c r="B235" s="26"/>
      <c r="C235" s="27">
        <f>SUM(C231:C234)</f>
        <v>10873792.91549151</v>
      </c>
      <c r="D235" s="28"/>
      <c r="E235" s="28">
        <f>SUM(E231:E234)</f>
        <v>-46978.42086832424</v>
      </c>
    </row>
    <row r="236" spans="1:5" s="29" customFormat="1" ht="15.75" x14ac:dyDescent="0.3">
      <c r="A236" s="22" t="s">
        <v>123</v>
      </c>
      <c r="B236" s="22" t="s">
        <v>5</v>
      </c>
      <c r="C236" s="23">
        <v>14618157.044400012</v>
      </c>
      <c r="D236" s="24">
        <v>-4.4000000000000003E-3</v>
      </c>
      <c r="E236" s="25">
        <f>C236*D236</f>
        <v>-64319.89099536006</v>
      </c>
    </row>
    <row r="237" spans="1:5" ht="15.75" x14ac:dyDescent="0.3">
      <c r="A237" s="22" t="s">
        <v>123</v>
      </c>
      <c r="B237" s="22" t="s">
        <v>6</v>
      </c>
      <c r="C237" s="23">
        <v>229106.11359999998</v>
      </c>
      <c r="D237" s="24">
        <v>-6.4000000000000003E-3</v>
      </c>
      <c r="E237" s="25">
        <f>C237*D237</f>
        <v>-1466.27912704</v>
      </c>
    </row>
    <row r="238" spans="1:5" ht="15.75" x14ac:dyDescent="0.3">
      <c r="A238" s="22" t="s">
        <v>123</v>
      </c>
      <c r="B238" s="22" t="s">
        <v>7</v>
      </c>
      <c r="C238" s="23">
        <v>1741242.2538000003</v>
      </c>
      <c r="D238" s="24">
        <v>1E-3</v>
      </c>
      <c r="E238" s="25">
        <f>C238*D238</f>
        <v>1741.2422538000003</v>
      </c>
    </row>
    <row r="239" spans="1:5" ht="15.75" x14ac:dyDescent="0.3">
      <c r="A239" s="26" t="s">
        <v>124</v>
      </c>
      <c r="B239" s="26"/>
      <c r="C239" s="27">
        <f>SUM(C236:C238)</f>
        <v>16588505.411800014</v>
      </c>
      <c r="D239" s="28"/>
      <c r="E239" s="28">
        <f>SUM(E236:E238)</f>
        <v>-64044.927868600054</v>
      </c>
    </row>
    <row r="240" spans="1:5" ht="15.75" x14ac:dyDescent="0.3">
      <c r="A240" s="22" t="s">
        <v>125</v>
      </c>
      <c r="B240" s="22" t="s">
        <v>5</v>
      </c>
      <c r="C240" s="23">
        <v>8448417.2224179935</v>
      </c>
      <c r="D240" s="24">
        <v>-4.4000000000000003E-3</v>
      </c>
      <c r="E240" s="25">
        <f>C240*D240</f>
        <v>-37173.035778639176</v>
      </c>
    </row>
    <row r="241" spans="1:5" s="29" customFormat="1" ht="15.75" x14ac:dyDescent="0.3">
      <c r="A241" s="22" t="s">
        <v>125</v>
      </c>
      <c r="B241" s="22" t="s">
        <v>6</v>
      </c>
      <c r="C241" s="23">
        <v>313554.83697200002</v>
      </c>
      <c r="D241" s="24">
        <v>-6.4000000000000003E-3</v>
      </c>
      <c r="E241" s="25">
        <f>C241*D241</f>
        <v>-2006.7509566208003</v>
      </c>
    </row>
    <row r="242" spans="1:5" ht="15.75" x14ac:dyDescent="0.3">
      <c r="A242" s="22" t="s">
        <v>125</v>
      </c>
      <c r="B242" s="22" t="s">
        <v>7</v>
      </c>
      <c r="C242" s="23">
        <v>751341.93706000003</v>
      </c>
      <c r="D242" s="24">
        <v>1E-3</v>
      </c>
      <c r="E242" s="25">
        <f>C242*D242</f>
        <v>751.34193706000008</v>
      </c>
    </row>
    <row r="243" spans="1:5" ht="15.75" x14ac:dyDescent="0.3">
      <c r="A243" s="22" t="s">
        <v>125</v>
      </c>
      <c r="B243" s="22" t="s">
        <v>8</v>
      </c>
      <c r="C243" s="23">
        <v>141979.26999999999</v>
      </c>
      <c r="D243" s="24">
        <v>4.3E-3</v>
      </c>
      <c r="E243" s="25">
        <f>C243*D243</f>
        <v>610.51086099999998</v>
      </c>
    </row>
    <row r="244" spans="1:5" ht="15.75" x14ac:dyDescent="0.3">
      <c r="A244" s="26" t="s">
        <v>126</v>
      </c>
      <c r="B244" s="26"/>
      <c r="C244" s="27">
        <f>SUM(C240:C243)</f>
        <v>9655293.2664499935</v>
      </c>
      <c r="D244" s="28"/>
      <c r="E244" s="28">
        <f>SUM(E240:E243)</f>
        <v>-37817.933937199974</v>
      </c>
    </row>
    <row r="245" spans="1:5" ht="15.75" x14ac:dyDescent="0.3">
      <c r="A245" s="22" t="s">
        <v>127</v>
      </c>
      <c r="B245" s="22" t="s">
        <v>5</v>
      </c>
      <c r="C245" s="23">
        <v>1432991.3618864415</v>
      </c>
      <c r="D245" s="24">
        <v>-4.4000000000000003E-3</v>
      </c>
      <c r="E245" s="25">
        <f>C245*D245</f>
        <v>-6305.1619923003427</v>
      </c>
    </row>
    <row r="246" spans="1:5" ht="15.75" x14ac:dyDescent="0.3">
      <c r="A246" s="22" t="s">
        <v>127</v>
      </c>
      <c r="B246" s="22" t="s">
        <v>6</v>
      </c>
      <c r="C246" s="23">
        <v>331112.87029909139</v>
      </c>
      <c r="D246" s="24">
        <v>-6.4000000000000003E-3</v>
      </c>
      <c r="E246" s="25">
        <f>C246*D246</f>
        <v>-2119.1223699141851</v>
      </c>
    </row>
    <row r="247" spans="1:5" s="29" customFormat="1" ht="15.75" x14ac:dyDescent="0.3">
      <c r="A247" s="22" t="s">
        <v>127</v>
      </c>
      <c r="B247" s="22" t="s">
        <v>7</v>
      </c>
      <c r="C247" s="23">
        <v>158919.99475407685</v>
      </c>
      <c r="D247" s="24">
        <v>1E-3</v>
      </c>
      <c r="E247" s="25">
        <f>C247*D247</f>
        <v>158.91999475407684</v>
      </c>
    </row>
    <row r="248" spans="1:5" ht="15.75" x14ac:dyDescent="0.3">
      <c r="A248" s="22" t="s">
        <v>127</v>
      </c>
      <c r="B248" s="22" t="s">
        <v>8</v>
      </c>
      <c r="C248" s="23">
        <v>66580.909595707752</v>
      </c>
      <c r="D248" s="24">
        <v>4.3E-3</v>
      </c>
      <c r="E248" s="25">
        <f>C248*D248</f>
        <v>286.29791126154333</v>
      </c>
    </row>
    <row r="249" spans="1:5" ht="15.75" x14ac:dyDescent="0.3">
      <c r="A249" s="26" t="s">
        <v>128</v>
      </c>
      <c r="B249" s="26"/>
      <c r="C249" s="27">
        <f>SUM(C245:C248)</f>
        <v>1989605.1365353174</v>
      </c>
      <c r="D249" s="28"/>
      <c r="E249" s="28">
        <f>SUM(E245:E248)</f>
        <v>-7979.0664561989088</v>
      </c>
    </row>
    <row r="250" spans="1:5" ht="15.75" x14ac:dyDescent="0.3">
      <c r="A250" s="22" t="s">
        <v>129</v>
      </c>
      <c r="B250" s="22" t="s">
        <v>5</v>
      </c>
      <c r="C250" s="23">
        <v>3416116.7199999993</v>
      </c>
      <c r="D250" s="24">
        <v>-4.4000000000000003E-3</v>
      </c>
      <c r="E250" s="25">
        <f>C250*D250</f>
        <v>-15030.913567999998</v>
      </c>
    </row>
    <row r="251" spans="1:5" ht="15.75" x14ac:dyDescent="0.3">
      <c r="A251" s="22" t="s">
        <v>129</v>
      </c>
      <c r="B251" s="22" t="s">
        <v>6</v>
      </c>
      <c r="C251" s="23">
        <v>285920.54399999999</v>
      </c>
      <c r="D251" s="24">
        <v>-6.4000000000000003E-3</v>
      </c>
      <c r="E251" s="25">
        <f>C251*D251</f>
        <v>-1829.8914816000001</v>
      </c>
    </row>
    <row r="252" spans="1:5" s="29" customFormat="1" ht="15.75" x14ac:dyDescent="0.3">
      <c r="A252" s="22" t="s">
        <v>129</v>
      </c>
      <c r="B252" s="22" t="s">
        <v>7</v>
      </c>
      <c r="C252" s="23">
        <v>125028.79999999999</v>
      </c>
      <c r="D252" s="24">
        <v>1E-3</v>
      </c>
      <c r="E252" s="25">
        <f>C252*D252</f>
        <v>125.02879999999999</v>
      </c>
    </row>
    <row r="253" spans="1:5" ht="15.75" x14ac:dyDescent="0.3">
      <c r="A253" s="22" t="s">
        <v>129</v>
      </c>
      <c r="B253" s="22" t="s">
        <v>8</v>
      </c>
      <c r="C253" s="23">
        <v>36752.245999999992</v>
      </c>
      <c r="D253" s="24">
        <v>4.3E-3</v>
      </c>
      <c r="E253" s="25">
        <f>C253*D253</f>
        <v>158.03465779999996</v>
      </c>
    </row>
    <row r="254" spans="1:5" ht="15.75" x14ac:dyDescent="0.3">
      <c r="A254" s="26" t="s">
        <v>130</v>
      </c>
      <c r="B254" s="26"/>
      <c r="C254" s="27">
        <f>SUM(C250:C253)</f>
        <v>3863818.3099999991</v>
      </c>
      <c r="D254" s="28"/>
      <c r="E254" s="28">
        <f>SUM(E250:E253)</f>
        <v>-16577.741591800001</v>
      </c>
    </row>
    <row r="255" spans="1:5" ht="15.75" x14ac:dyDescent="0.3">
      <c r="A255" s="22" t="s">
        <v>131</v>
      </c>
      <c r="B255" s="22" t="s">
        <v>5</v>
      </c>
      <c r="C255" s="23">
        <v>4138929.8631199999</v>
      </c>
      <c r="D255" s="24">
        <v>-4.4000000000000003E-3</v>
      </c>
      <c r="E255" s="25">
        <f>C255*D255</f>
        <v>-18211.291397728</v>
      </c>
    </row>
    <row r="256" spans="1:5" ht="15.75" x14ac:dyDescent="0.3">
      <c r="A256" s="22" t="s">
        <v>131</v>
      </c>
      <c r="B256" s="22" t="s">
        <v>6</v>
      </c>
      <c r="C256" s="23"/>
      <c r="D256" s="24">
        <v>-6.4000000000000003E-3</v>
      </c>
      <c r="E256" s="25">
        <f>C256*D256</f>
        <v>0</v>
      </c>
    </row>
    <row r="257" spans="1:5" ht="15.75" x14ac:dyDescent="0.3">
      <c r="A257" s="22" t="s">
        <v>131</v>
      </c>
      <c r="B257" s="22" t="s">
        <v>7</v>
      </c>
      <c r="C257" s="23">
        <v>321879.09712500003</v>
      </c>
      <c r="D257" s="24">
        <v>1E-3</v>
      </c>
      <c r="E257" s="25">
        <f>C257*D257</f>
        <v>321.87909712500004</v>
      </c>
    </row>
    <row r="258" spans="1:5" s="29" customFormat="1" ht="15.75" x14ac:dyDescent="0.3">
      <c r="A258" s="22" t="s">
        <v>131</v>
      </c>
      <c r="B258" s="22" t="s">
        <v>8</v>
      </c>
      <c r="C258" s="23">
        <v>120681.9375</v>
      </c>
      <c r="D258" s="24">
        <v>4.3E-3</v>
      </c>
      <c r="E258" s="25">
        <f>C258*D258</f>
        <v>518.93233124999995</v>
      </c>
    </row>
    <row r="259" spans="1:5" ht="15.75" x14ac:dyDescent="0.3">
      <c r="A259" s="26" t="s">
        <v>132</v>
      </c>
      <c r="B259" s="26"/>
      <c r="C259" s="27">
        <f>SUM(C255:C258)</f>
        <v>4581490.8977450002</v>
      </c>
      <c r="D259" s="28"/>
      <c r="E259" s="28">
        <f>SUM(E255:E258)</f>
        <v>-17370.479969353</v>
      </c>
    </row>
    <row r="260" spans="1:5" ht="15.75" x14ac:dyDescent="0.3">
      <c r="A260" s="22" t="s">
        <v>133</v>
      </c>
      <c r="B260" s="22" t="s">
        <v>5</v>
      </c>
      <c r="C260" s="23">
        <v>2462906.9919999996</v>
      </c>
      <c r="D260" s="24">
        <v>-4.4000000000000003E-3</v>
      </c>
      <c r="E260" s="25">
        <f>C260*D260</f>
        <v>-10836.790764799998</v>
      </c>
    </row>
    <row r="261" spans="1:5" ht="15.75" x14ac:dyDescent="0.3">
      <c r="A261" s="22" t="s">
        <v>133</v>
      </c>
      <c r="B261" s="22" t="s">
        <v>6</v>
      </c>
      <c r="C261" s="23">
        <v>186087.2</v>
      </c>
      <c r="D261" s="24">
        <v>-6.4000000000000003E-3</v>
      </c>
      <c r="E261" s="25">
        <f>C261*D261</f>
        <v>-1190.9580800000001</v>
      </c>
    </row>
    <row r="262" spans="1:5" s="29" customFormat="1" ht="15.75" x14ac:dyDescent="0.3">
      <c r="A262" s="22" t="s">
        <v>133</v>
      </c>
      <c r="B262" s="22" t="s">
        <v>7</v>
      </c>
      <c r="C262" s="23">
        <v>359840</v>
      </c>
      <c r="D262" s="24">
        <v>1E-3</v>
      </c>
      <c r="E262" s="25">
        <f>C262*D262</f>
        <v>359.84000000000003</v>
      </c>
    </row>
    <row r="263" spans="1:5" ht="15.75" x14ac:dyDescent="0.3">
      <c r="A263" s="22" t="s">
        <v>133</v>
      </c>
      <c r="B263" s="22" t="s">
        <v>8</v>
      </c>
      <c r="C263" s="23">
        <v>85730.999119999993</v>
      </c>
      <c r="D263" s="24">
        <v>4.3E-3</v>
      </c>
      <c r="E263" s="25">
        <f>C263*D263</f>
        <v>368.64329621599995</v>
      </c>
    </row>
    <row r="264" spans="1:5" ht="15.75" x14ac:dyDescent="0.3">
      <c r="A264" s="26" t="s">
        <v>134</v>
      </c>
      <c r="B264" s="26"/>
      <c r="C264" s="27">
        <f>SUM(C260:C263)</f>
        <v>3094565.1911199996</v>
      </c>
      <c r="D264" s="28"/>
      <c r="E264" s="28">
        <f>SUM(E260:E263)</f>
        <v>-11299.265548583999</v>
      </c>
    </row>
    <row r="265" spans="1:5" ht="15.75" x14ac:dyDescent="0.3">
      <c r="A265" s="22" t="s">
        <v>135</v>
      </c>
      <c r="B265" s="22" t="s">
        <v>5</v>
      </c>
      <c r="C265" s="23">
        <v>5912500.4100000001</v>
      </c>
      <c r="D265" s="24">
        <v>-4.4000000000000003E-3</v>
      </c>
      <c r="E265" s="25">
        <f>C265*D265</f>
        <v>-26015.001804000003</v>
      </c>
    </row>
    <row r="266" spans="1:5" ht="15.75" x14ac:dyDescent="0.3">
      <c r="A266" s="22" t="s">
        <v>135</v>
      </c>
      <c r="B266" s="22" t="s">
        <v>6</v>
      </c>
      <c r="C266" s="23">
        <v>412701.93</v>
      </c>
      <c r="D266" s="24">
        <v>-6.4000000000000003E-3</v>
      </c>
      <c r="E266" s="25">
        <f>C266*D266</f>
        <v>-2641.2923519999999</v>
      </c>
    </row>
    <row r="267" spans="1:5" ht="15.75" x14ac:dyDescent="0.3">
      <c r="A267" s="22" t="s">
        <v>135</v>
      </c>
      <c r="B267" s="22" t="s">
        <v>7</v>
      </c>
      <c r="C267" s="23">
        <v>418347.83</v>
      </c>
      <c r="D267" s="24">
        <v>1E-3</v>
      </c>
      <c r="E267" s="25">
        <f>C267*D267</f>
        <v>418.34783000000004</v>
      </c>
    </row>
    <row r="268" spans="1:5" ht="15.75" x14ac:dyDescent="0.3">
      <c r="A268" s="22" t="s">
        <v>135</v>
      </c>
      <c r="B268" s="22" t="s">
        <v>8</v>
      </c>
      <c r="C268" s="23">
        <v>64066.19999999999</v>
      </c>
      <c r="D268" s="24">
        <v>4.3E-3</v>
      </c>
      <c r="E268" s="25">
        <f>C268*D268</f>
        <v>275.48465999999996</v>
      </c>
    </row>
    <row r="269" spans="1:5" ht="15.75" x14ac:dyDescent="0.3">
      <c r="A269" s="26" t="s">
        <v>136</v>
      </c>
      <c r="B269" s="26"/>
      <c r="C269" s="27">
        <f>SUM(C265:C268)</f>
        <v>6807616.3700000001</v>
      </c>
      <c r="D269" s="28"/>
      <c r="E269" s="28">
        <f>SUM(E265:E268)</f>
        <v>-27962.461666000007</v>
      </c>
    </row>
    <row r="270" spans="1:5" ht="15.75" x14ac:dyDescent="0.3">
      <c r="A270" s="22" t="s">
        <v>137</v>
      </c>
      <c r="B270" s="22" t="s">
        <v>5</v>
      </c>
      <c r="C270" s="23">
        <v>5903358.3357160045</v>
      </c>
      <c r="D270" s="24">
        <v>-4.4000000000000003E-3</v>
      </c>
      <c r="E270" s="25">
        <f>C270*D270</f>
        <v>-25974.776677150421</v>
      </c>
    </row>
    <row r="271" spans="1:5" ht="15.75" x14ac:dyDescent="0.3">
      <c r="A271" s="22" t="s">
        <v>137</v>
      </c>
      <c r="B271" s="22" t="s">
        <v>6</v>
      </c>
      <c r="C271" s="23">
        <v>362444.59165999998</v>
      </c>
      <c r="D271" s="24">
        <v>-6.4000000000000003E-3</v>
      </c>
      <c r="E271" s="25">
        <f>C271*D271</f>
        <v>-2319.6453866239999</v>
      </c>
    </row>
    <row r="272" spans="1:5" ht="15.75" x14ac:dyDescent="0.3">
      <c r="A272" s="22" t="s">
        <v>137</v>
      </c>
      <c r="B272" s="22" t="s">
        <v>7</v>
      </c>
      <c r="C272" s="23">
        <v>111706.72</v>
      </c>
      <c r="D272" s="24">
        <v>1E-3</v>
      </c>
      <c r="E272" s="25">
        <f>C272*D272</f>
        <v>111.70672</v>
      </c>
    </row>
    <row r="273" spans="1:5" ht="15.75" x14ac:dyDescent="0.3">
      <c r="A273" s="22" t="s">
        <v>137</v>
      </c>
      <c r="B273" s="22" t="s">
        <v>8</v>
      </c>
      <c r="C273" s="23">
        <v>134899.246342</v>
      </c>
      <c r="D273" s="24">
        <v>4.3E-3</v>
      </c>
      <c r="E273" s="25">
        <f>C273*D273</f>
        <v>580.06675927059996</v>
      </c>
    </row>
    <row r="274" spans="1:5" ht="15.75" x14ac:dyDescent="0.3">
      <c r="A274" s="26" t="s">
        <v>138</v>
      </c>
      <c r="B274" s="26"/>
      <c r="C274" s="27">
        <f>SUM(C270:C273)</f>
        <v>6512408.8937180042</v>
      </c>
      <c r="D274" s="28"/>
      <c r="E274" s="28">
        <f>SUM(E270:E273)</f>
        <v>-27602.648584503822</v>
      </c>
    </row>
    <row r="275" spans="1:5" ht="15.75" x14ac:dyDescent="0.3">
      <c r="A275" s="22" t="s">
        <v>139</v>
      </c>
      <c r="B275" s="22" t="s">
        <v>5</v>
      </c>
      <c r="C275" s="23">
        <v>1346483.77</v>
      </c>
      <c r="D275" s="24">
        <v>-4.4000000000000003E-3</v>
      </c>
      <c r="E275" s="25">
        <f>C275*D275</f>
        <v>-5924.5285880000001</v>
      </c>
    </row>
    <row r="276" spans="1:5" ht="15.75" x14ac:dyDescent="0.3">
      <c r="A276" s="22" t="s">
        <v>139</v>
      </c>
      <c r="B276" s="22" t="s">
        <v>7</v>
      </c>
      <c r="C276" s="23">
        <v>129828.84</v>
      </c>
      <c r="D276" s="24">
        <v>1E-3</v>
      </c>
      <c r="E276" s="25">
        <f>C276*D276</f>
        <v>129.82883999999999</v>
      </c>
    </row>
    <row r="277" spans="1:5" s="29" customFormat="1" ht="15.75" x14ac:dyDescent="0.3">
      <c r="A277" s="22" t="s">
        <v>139</v>
      </c>
      <c r="B277" s="22" t="s">
        <v>8</v>
      </c>
      <c r="C277" s="23">
        <v>41081.25</v>
      </c>
      <c r="D277" s="24">
        <v>4.3E-3</v>
      </c>
      <c r="E277" s="25">
        <f>C277*D277</f>
        <v>176.64937499999999</v>
      </c>
    </row>
    <row r="278" spans="1:5" ht="15.75" x14ac:dyDescent="0.3">
      <c r="A278" s="26" t="s">
        <v>140</v>
      </c>
      <c r="B278" s="26"/>
      <c r="C278" s="27">
        <f>SUM(C275:C277)</f>
        <v>1517393.86</v>
      </c>
      <c r="D278" s="28"/>
      <c r="E278" s="28">
        <f>SUM(E275:E277)</f>
        <v>-5618.050373</v>
      </c>
    </row>
    <row r="279" spans="1:5" ht="15.75" x14ac:dyDescent="0.3">
      <c r="A279" s="22" t="s">
        <v>141</v>
      </c>
      <c r="B279" s="22" t="s">
        <v>5</v>
      </c>
      <c r="C279" s="23">
        <v>576167.21799999999</v>
      </c>
      <c r="D279" s="24">
        <v>-4.4000000000000003E-3</v>
      </c>
      <c r="E279" s="25">
        <f>C279*D279</f>
        <v>-2535.1357591999999</v>
      </c>
    </row>
    <row r="280" spans="1:5" ht="15.75" x14ac:dyDescent="0.3">
      <c r="A280" s="22" t="s">
        <v>141</v>
      </c>
      <c r="B280" s="22" t="s">
        <v>6</v>
      </c>
      <c r="C280" s="23">
        <v>292006.24100000004</v>
      </c>
      <c r="D280" s="24">
        <v>-6.4000000000000003E-3</v>
      </c>
      <c r="E280" s="25">
        <f>C280*D280</f>
        <v>-1868.8399424000004</v>
      </c>
    </row>
    <row r="281" spans="1:5" ht="15.75" x14ac:dyDescent="0.3">
      <c r="A281" s="22" t="s">
        <v>141</v>
      </c>
      <c r="B281" s="22" t="s">
        <v>7</v>
      </c>
      <c r="C281" s="23">
        <v>159526.85</v>
      </c>
      <c r="D281" s="24">
        <v>1E-3</v>
      </c>
      <c r="E281" s="25">
        <f>C281*D281</f>
        <v>159.52685</v>
      </c>
    </row>
    <row r="282" spans="1:5" s="29" customFormat="1" ht="15.75" x14ac:dyDescent="0.3">
      <c r="A282" s="22" t="s">
        <v>141</v>
      </c>
      <c r="B282" s="22" t="s">
        <v>8</v>
      </c>
      <c r="C282" s="23">
        <v>57190.8</v>
      </c>
      <c r="D282" s="24">
        <v>4.3E-3</v>
      </c>
      <c r="E282" s="25">
        <f>C282*D282</f>
        <v>245.92044000000001</v>
      </c>
    </row>
    <row r="283" spans="1:5" ht="15.75" x14ac:dyDescent="0.3">
      <c r="A283" s="26" t="s">
        <v>142</v>
      </c>
      <c r="B283" s="26"/>
      <c r="C283" s="27">
        <f>SUM(C279:C282)</f>
        <v>1084891.1089999999</v>
      </c>
      <c r="D283" s="28"/>
      <c r="E283" s="28">
        <f>SUM(E279:E282)</f>
        <v>-3998.5284116000003</v>
      </c>
    </row>
    <row r="284" spans="1:5" ht="15.75" x14ac:dyDescent="0.3">
      <c r="A284" s="22" t="s">
        <v>143</v>
      </c>
      <c r="B284" s="22" t="s">
        <v>5</v>
      </c>
      <c r="C284" s="23">
        <v>229528</v>
      </c>
      <c r="D284" s="24">
        <v>-4.4000000000000003E-3</v>
      </c>
      <c r="E284" s="25">
        <f>C284*D284</f>
        <v>-1009.9232000000001</v>
      </c>
    </row>
    <row r="285" spans="1:5" ht="15.75" x14ac:dyDescent="0.3">
      <c r="A285" s="22" t="s">
        <v>143</v>
      </c>
      <c r="B285" s="22" t="s">
        <v>6</v>
      </c>
      <c r="C285" s="23">
        <v>159120</v>
      </c>
      <c r="D285" s="24">
        <v>-6.4000000000000003E-3</v>
      </c>
      <c r="E285" s="25">
        <f>C285*D285</f>
        <v>-1018.3680000000001</v>
      </c>
    </row>
    <row r="286" spans="1:5" ht="15.75" x14ac:dyDescent="0.3">
      <c r="A286" s="22" t="s">
        <v>143</v>
      </c>
      <c r="B286" s="22" t="s">
        <v>7</v>
      </c>
      <c r="C286" s="23"/>
      <c r="D286" s="24">
        <v>1E-3</v>
      </c>
      <c r="E286" s="25">
        <f>C286*D286</f>
        <v>0</v>
      </c>
    </row>
    <row r="287" spans="1:5" s="29" customFormat="1" ht="15.75" x14ac:dyDescent="0.3">
      <c r="A287" s="22" t="s">
        <v>143</v>
      </c>
      <c r="B287" s="22" t="s">
        <v>8</v>
      </c>
      <c r="C287" s="23">
        <v>18844.490000000002</v>
      </c>
      <c r="D287" s="24">
        <v>4.3E-3</v>
      </c>
      <c r="E287" s="25">
        <f>C287*D287</f>
        <v>81.031307000000012</v>
      </c>
    </row>
    <row r="288" spans="1:5" ht="15.75" x14ac:dyDescent="0.3">
      <c r="A288" s="26" t="s">
        <v>144</v>
      </c>
      <c r="B288" s="26"/>
      <c r="C288" s="27">
        <f>SUM(C284:C287)</f>
        <v>407492.49</v>
      </c>
      <c r="D288" s="28"/>
      <c r="E288" s="28">
        <f>SUM(E284:E287)</f>
        <v>-1947.2598930000001</v>
      </c>
    </row>
    <row r="289" spans="1:5" ht="15.75" x14ac:dyDescent="0.3">
      <c r="A289" s="30" t="s">
        <v>145</v>
      </c>
      <c r="B289" s="22" t="s">
        <v>5</v>
      </c>
      <c r="C289" s="31"/>
      <c r="D289" s="24">
        <v>-4.4000000000000003E-3</v>
      </c>
      <c r="E289" s="25">
        <f>C289*D289</f>
        <v>0</v>
      </c>
    </row>
    <row r="290" spans="1:5" s="29" customFormat="1" ht="15.75" x14ac:dyDescent="0.3">
      <c r="A290" s="30" t="s">
        <v>145</v>
      </c>
      <c r="B290" s="22" t="s">
        <v>8</v>
      </c>
      <c r="C290" s="31"/>
      <c r="D290" s="24">
        <v>4.3E-3</v>
      </c>
      <c r="E290" s="25">
        <f>C290*D290</f>
        <v>0</v>
      </c>
    </row>
    <row r="291" spans="1:5" ht="15.75" x14ac:dyDescent="0.3">
      <c r="A291" s="32" t="s">
        <v>146</v>
      </c>
      <c r="B291" s="26"/>
      <c r="C291" s="33">
        <f>SUM(C289:C290)</f>
        <v>0</v>
      </c>
      <c r="D291" s="28"/>
      <c r="E291" s="28">
        <f>SUM(E289:E290)</f>
        <v>0</v>
      </c>
    </row>
    <row r="292" spans="1:5" ht="15.75" x14ac:dyDescent="0.3">
      <c r="A292" s="22" t="s">
        <v>147</v>
      </c>
      <c r="B292" s="22" t="s">
        <v>5</v>
      </c>
      <c r="C292" s="23">
        <v>8584837.0399999991</v>
      </c>
      <c r="D292" s="24">
        <v>-4.4000000000000003E-3</v>
      </c>
      <c r="E292" s="25">
        <f>C292*D292</f>
        <v>-37773.282975999995</v>
      </c>
    </row>
    <row r="293" spans="1:5" ht="15.75" x14ac:dyDescent="0.3">
      <c r="A293" s="22" t="s">
        <v>147</v>
      </c>
      <c r="B293" s="22" t="s">
        <v>6</v>
      </c>
      <c r="C293" s="23">
        <v>224651.3</v>
      </c>
      <c r="D293" s="24">
        <v>-6.4000000000000003E-3</v>
      </c>
      <c r="E293" s="25">
        <f>C293*D293</f>
        <v>-1437.7683199999999</v>
      </c>
    </row>
    <row r="294" spans="1:5" s="29" customFormat="1" ht="15.75" x14ac:dyDescent="0.3">
      <c r="A294" s="22" t="s">
        <v>147</v>
      </c>
      <c r="B294" s="22" t="s">
        <v>7</v>
      </c>
      <c r="C294" s="23">
        <v>790774.92</v>
      </c>
      <c r="D294" s="24">
        <v>1E-3</v>
      </c>
      <c r="E294" s="25">
        <f>C294*D294</f>
        <v>790.77492000000007</v>
      </c>
    </row>
    <row r="295" spans="1:5" ht="15.75" x14ac:dyDescent="0.3">
      <c r="A295" s="22" t="s">
        <v>147</v>
      </c>
      <c r="B295" s="22" t="s">
        <v>8</v>
      </c>
      <c r="C295" s="23">
        <v>18110.134999999995</v>
      </c>
      <c r="D295" s="24">
        <v>4.3E-3</v>
      </c>
      <c r="E295" s="25">
        <f>C295*D295</f>
        <v>77.873580499999974</v>
      </c>
    </row>
    <row r="296" spans="1:5" ht="15.75" x14ac:dyDescent="0.3">
      <c r="A296" s="26" t="s">
        <v>148</v>
      </c>
      <c r="B296" s="26"/>
      <c r="C296" s="27">
        <f>SUM(C292:C295)</f>
        <v>9618373.3949999996</v>
      </c>
      <c r="D296" s="28"/>
      <c r="E296" s="28">
        <f>SUM(E292:E295)</f>
        <v>-38342.402795499991</v>
      </c>
    </row>
    <row r="297" spans="1:5" ht="15.75" x14ac:dyDescent="0.3">
      <c r="A297" s="22" t="s">
        <v>149</v>
      </c>
      <c r="B297" s="22" t="s">
        <v>5</v>
      </c>
      <c r="C297" s="23">
        <v>360079.65</v>
      </c>
      <c r="D297" s="24">
        <v>-4.4000000000000003E-3</v>
      </c>
      <c r="E297" s="25">
        <f>C297*D297</f>
        <v>-1584.3504600000001</v>
      </c>
    </row>
    <row r="298" spans="1:5" ht="15.75" x14ac:dyDescent="0.3">
      <c r="A298" s="22" t="s">
        <v>149</v>
      </c>
      <c r="B298" s="22" t="s">
        <v>6</v>
      </c>
      <c r="C298" s="23">
        <v>78898.59</v>
      </c>
      <c r="D298" s="24">
        <v>-6.4000000000000003E-3</v>
      </c>
      <c r="E298" s="25">
        <f>C298*D298</f>
        <v>-504.95097600000003</v>
      </c>
    </row>
    <row r="299" spans="1:5" s="29" customFormat="1" ht="15.75" x14ac:dyDescent="0.3">
      <c r="A299" s="22" t="s">
        <v>149</v>
      </c>
      <c r="B299" s="22" t="s">
        <v>8</v>
      </c>
      <c r="C299" s="23">
        <v>70821.149999999994</v>
      </c>
      <c r="D299" s="24">
        <v>4.3E-3</v>
      </c>
      <c r="E299" s="25">
        <f>C299*D299</f>
        <v>304.53094499999997</v>
      </c>
    </row>
    <row r="300" spans="1:5" ht="15.75" x14ac:dyDescent="0.3">
      <c r="A300" s="26" t="s">
        <v>150</v>
      </c>
      <c r="B300" s="26"/>
      <c r="C300" s="27">
        <f>SUM(C297:C299)</f>
        <v>509799.39</v>
      </c>
      <c r="D300" s="28"/>
      <c r="E300" s="28">
        <f>SUM(E297:E299)</f>
        <v>-1784.7704910000002</v>
      </c>
    </row>
    <row r="301" spans="1:5" ht="15.75" x14ac:dyDescent="0.3">
      <c r="A301" s="22" t="s">
        <v>151</v>
      </c>
      <c r="B301" s="22" t="s">
        <v>5</v>
      </c>
      <c r="C301" s="23">
        <v>1151925.3999999999</v>
      </c>
      <c r="D301" s="24">
        <v>-4.4000000000000003E-3</v>
      </c>
      <c r="E301" s="25">
        <f>C301*D301</f>
        <v>-5068.4717599999994</v>
      </c>
    </row>
    <row r="302" spans="1:5" ht="15.75" x14ac:dyDescent="0.3">
      <c r="A302" s="22" t="s">
        <v>151</v>
      </c>
      <c r="B302" s="22" t="s">
        <v>6</v>
      </c>
      <c r="C302" s="23">
        <v>248451.6</v>
      </c>
      <c r="D302" s="24">
        <v>-6.4000000000000003E-3</v>
      </c>
      <c r="E302" s="25">
        <f>C302*D302</f>
        <v>-1590.0902400000002</v>
      </c>
    </row>
    <row r="303" spans="1:5" s="29" customFormat="1" ht="15.75" x14ac:dyDescent="0.3">
      <c r="A303" s="22" t="s">
        <v>151</v>
      </c>
      <c r="B303" s="22" t="s">
        <v>8</v>
      </c>
      <c r="C303" s="23">
        <v>60464.800000000003</v>
      </c>
      <c r="D303" s="24">
        <v>4.3E-3</v>
      </c>
      <c r="E303" s="25">
        <f>C303*D303</f>
        <v>259.99864000000002</v>
      </c>
    </row>
    <row r="304" spans="1:5" ht="15.75" x14ac:dyDescent="0.3">
      <c r="A304" s="26" t="s">
        <v>152</v>
      </c>
      <c r="B304" s="26"/>
      <c r="C304" s="27">
        <f>SUM(C301:C303)</f>
        <v>1460841.8</v>
      </c>
      <c r="D304" s="28"/>
      <c r="E304" s="28">
        <f>SUM(E301:E303)</f>
        <v>-6398.5633600000001</v>
      </c>
    </row>
    <row r="305" spans="1:5" ht="15.75" x14ac:dyDescent="0.3">
      <c r="A305" s="22" t="s">
        <v>153</v>
      </c>
      <c r="B305" s="22" t="s">
        <v>5</v>
      </c>
      <c r="C305" s="23">
        <v>414830.4</v>
      </c>
      <c r="D305" s="24">
        <v>-4.4000000000000003E-3</v>
      </c>
      <c r="E305" s="25">
        <f>C305*D305</f>
        <v>-1825.2537600000003</v>
      </c>
    </row>
    <row r="306" spans="1:5" ht="15.75" x14ac:dyDescent="0.3">
      <c r="A306" s="22" t="s">
        <v>153</v>
      </c>
      <c r="B306" s="22" t="s">
        <v>6</v>
      </c>
      <c r="C306" s="23">
        <v>106116.5</v>
      </c>
      <c r="D306" s="24">
        <v>-6.4000000000000003E-3</v>
      </c>
      <c r="E306" s="25">
        <f>C306*D306</f>
        <v>-679.14560000000006</v>
      </c>
    </row>
    <row r="307" spans="1:5" s="29" customFormat="1" ht="15.75" x14ac:dyDescent="0.3">
      <c r="A307" s="22" t="s">
        <v>153</v>
      </c>
      <c r="B307" s="22" t="s">
        <v>7</v>
      </c>
      <c r="C307" s="23">
        <v>55195.4</v>
      </c>
      <c r="D307" s="24">
        <v>1E-3</v>
      </c>
      <c r="E307" s="25">
        <f>C307*D307</f>
        <v>55.195399999999999</v>
      </c>
    </row>
    <row r="308" spans="1:5" ht="15.75" x14ac:dyDescent="0.3">
      <c r="A308" s="22" t="s">
        <v>153</v>
      </c>
      <c r="B308" s="22" t="s">
        <v>8</v>
      </c>
      <c r="C308" s="23">
        <v>77970</v>
      </c>
      <c r="D308" s="24">
        <v>4.3E-3</v>
      </c>
      <c r="E308" s="25">
        <f>C308*D308</f>
        <v>335.27100000000002</v>
      </c>
    </row>
    <row r="309" spans="1:5" ht="15.75" x14ac:dyDescent="0.3">
      <c r="A309" s="26" t="s">
        <v>154</v>
      </c>
      <c r="B309" s="26"/>
      <c r="C309" s="27">
        <f>SUM(C305:C308)</f>
        <v>654112.30000000005</v>
      </c>
      <c r="D309" s="28"/>
      <c r="E309" s="28">
        <f>SUM(E305:E308)</f>
        <v>-2113.9329600000001</v>
      </c>
    </row>
    <row r="310" spans="1:5" ht="15.75" x14ac:dyDescent="0.3">
      <c r="A310" s="26"/>
      <c r="B310" s="26"/>
      <c r="C310" s="34"/>
      <c r="D310" s="29"/>
      <c r="E310" s="28"/>
    </row>
    <row r="311" spans="1:5" ht="15.75" x14ac:dyDescent="0.3">
      <c r="A311" s="26" t="s">
        <v>155</v>
      </c>
      <c r="B311" s="26"/>
      <c r="C311" s="28">
        <f>C6+C11+C16+C20+C25+C30+C35+C40+C45+C50+C55+C59+C63+C67+C70+C75+C80+C85+C89+C94+C98+C103+C107+C111+C115+C120+C125+C130+C134+C139+C144+C148+C151+C156+C161+C166+C171+C175+C178+C183+C188+C192+C197+C202+C207+C212+C215+C220+C225+C230+C235+C239+C244+C249+C254+C259+C264+C269+C274+C278+C283+C288+C291+C296+C300+C304+C309</f>
        <v>351995087.39381063</v>
      </c>
      <c r="D311" s="28"/>
      <c r="E311" s="53">
        <f>E6+E11+E16+E20+E25+E30+E35+E40+E45+E50+E55+E59+E63+E67+E70+E75+E80+E85+E89+E94+E98+E103+E107+E111+E115+E120+E125+E130+E134+E139+E144+E148+E151+E156+E161+E166+E171+E175+E178+E183+E188+E192+E197+E202+E207+E212+E215+E220+E225+E230+E235+E239+E244+E249+E254+E259+E264+E269+E274+E278+E283+E288+E291+E296+E300+E304+E309</f>
        <v>-1386872.024501638</v>
      </c>
    </row>
    <row r="312" spans="1:5" s="29" customFormat="1" ht="15.75" x14ac:dyDescent="0.3">
      <c r="A312" s="22"/>
      <c r="B312" s="22"/>
      <c r="C312" s="23"/>
      <c r="D312" s="22"/>
      <c r="E312" s="35"/>
    </row>
    <row r="313" spans="1:5" s="29" customFormat="1" ht="16.5" thickBot="1" x14ac:dyDescent="0.35">
      <c r="A313" s="22"/>
      <c r="B313" s="22"/>
      <c r="C313" s="23"/>
      <c r="D313" s="22"/>
      <c r="E313" s="28"/>
    </row>
    <row r="314" spans="1:5" s="29" customFormat="1" ht="15.75" x14ac:dyDescent="0.3">
      <c r="A314" s="22"/>
      <c r="B314" s="36" t="s">
        <v>5</v>
      </c>
      <c r="C314" s="37">
        <f>C2+C7+C12+C17+C21+C26+C31+C36+C41+C46+C51+C56+C60+C64+C68+C71+C76+C81+C86+C90+C95+C99+C104+C108+C112+C116+C121+C126+C131+C135+C140+C145+C149+C152+C157+C162+C167+C172+C176+C179+C184+C189+C193+C198+C203+C208+C213+C216+C221+C226+C231+C236+C240+C245+C250+C255+C260+C265+C270+C275+C279+C284+C289+C292+C297+C301+C305</f>
        <v>305274760.23262578</v>
      </c>
      <c r="D314" s="37"/>
      <c r="E314" s="50">
        <f t="shared" ref="E314" si="0">E2+E7+E12+E17+E21+E26+E31+E36+E41+E46+E51+E56+E60+E64+E68+E71+E76+E81+E86+E90+E95+E99+E104+E108+E112+E116+E121+E126+E131+E135+E140+E145+E149+E152+E157+E162+E167+E172+E176+E179+E184+E189+E193+E198+E203+E208+E213+E216+E221+E226+E231+E236+E240+E245+E250+E255+E260+E265+E270+E275+E279+E284+E289+E292+E297+E301+E305</f>
        <v>-1343208.9450235539</v>
      </c>
    </row>
    <row r="315" spans="1:5" ht="15.75" x14ac:dyDescent="0.3">
      <c r="A315" s="22"/>
      <c r="B315" s="38" t="s">
        <v>6</v>
      </c>
      <c r="C315" s="39">
        <f>C3+C8+C13+C18+C22+C27+C32+C37+C42+C47+C52+C65+C72+C77+C82+C87+C91+C96+C100+C105+C113+C117+C122+C127+C132+C136+C141+C146+C153+C158+C163+C168+C173+C180+C185+C190+C194+C199+C204+C209+C217+C222+C227+C232+C237+C241+C246+C251+C256+C261+C266+C271+C280+C285+C293+C298+C302+C306</f>
        <v>14788628.210856328</v>
      </c>
      <c r="D315" s="39"/>
      <c r="E315" s="51">
        <f t="shared" ref="E315" si="1">E3+E8+E13+E18+E22+E27+E32+E37+E42+E47+E52+E65+E72+E77+E82+E87+E91+E96+E100+E105+E113+E117+E122+E127+E132+E136+E141+E146+E153+E158+E163+E168+E173+E180+E185+E190+E194+E199+E204+E209+E217+E222+E227+E232+E237+E241+E246+E251+E256+E261+E266+E271+E280+E285+E293+E298+E302+E306</f>
        <v>-94647.220549480524</v>
      </c>
    </row>
    <row r="316" spans="1:5" ht="15.75" x14ac:dyDescent="0.3">
      <c r="A316" s="22"/>
      <c r="B316" s="38" t="s">
        <v>7</v>
      </c>
      <c r="C316" s="39">
        <f>C4+C9+C14+C23+C28+C33+C38+C43+C48+C53+C57+C61+C73+C78+C83+C88+C92+C101+C109+C118+C123+C128+C137+C142+C154+C159+C164+C169+C181+C186+C191+C195+C200+C205+C210+C218+C223+C228+C233+C238+C242+C247+C252+C257+C262+C267+C272+C276+C281+C286+C294+C307</f>
        <v>26158231.640913907</v>
      </c>
      <c r="D316" s="39"/>
      <c r="E316" s="40">
        <f>E4+E9+E14+E23+E28+E33+E38+E43+E48+E53+E57+E61+E73+E78+E83+E88+E92+E101+E109+E118+E123+E128+E137+E142+E154+E159+E164+E169+E181+E186+E191+E195+E200+E205+E210+E218+E223+E228+E233+E238+E242+E247+E252+E257+E262+E267+E272+E276+E281+E286+E294+E307</f>
        <v>26158.231640913895</v>
      </c>
    </row>
    <row r="317" spans="1:5" ht="15.75" x14ac:dyDescent="0.3">
      <c r="A317" s="22"/>
      <c r="B317" s="38" t="s">
        <v>8</v>
      </c>
      <c r="C317" s="41">
        <f>C5+C10+C15+C19+C24+C29+C34+C39+C44+C49+C54+C58+C62+C66+C69+C74+C79+C84+C93+C97+C102+C106+C110+C114+C119+C124+C129+C133+C138+C143+C147+C150+C155+C160+C165+C170+C174+C177+C182+C187+C196+C201+C206+C211+C214+C219+C224+C229+C234+C243+C248+C253+C258+C263+C268+C273+C277+C282+C287+C290+C295+C299+C303+C308</f>
        <v>5773467.3094144808</v>
      </c>
      <c r="D317" s="39"/>
      <c r="E317" s="42">
        <f t="shared" ref="E317" si="2">E5+E10+E15+E19+E24+E29+E34+E39+E44+E49+E54+E58+E62+E66+E69+E74+E79+E84+E93+E97+E102+E106+E110+E114+E119+E124+E129+E133+E138+E143+E147+E150+E155+E160+E165+E170+E174+E177+E182+E187+E196+E201+E206+E211+E214+E219+E224+E229+E234+E243+E248+E253+E258+E263+E268+E273+E277+E282+E287+E290+E295+E299+E303+E308</f>
        <v>24825.909430482279</v>
      </c>
    </row>
    <row r="318" spans="1:5" ht="16.5" thickBot="1" x14ac:dyDescent="0.35">
      <c r="A318" s="22"/>
      <c r="B318" s="43"/>
      <c r="C318" s="44">
        <f>SUM(C314:C317)</f>
        <v>351995087.39381051</v>
      </c>
      <c r="D318" s="44"/>
      <c r="E318" s="52">
        <f>SUM(E314:E317)</f>
        <v>-1386872.0245016383</v>
      </c>
    </row>
    <row r="319" spans="1:5" s="48" customFormat="1" ht="15.75" x14ac:dyDescent="0.3">
      <c r="A319" s="45"/>
      <c r="B319" s="45"/>
      <c r="C319" s="46">
        <f>C311-C318</f>
        <v>0</v>
      </c>
      <c r="D319" s="47"/>
      <c r="E319" s="46">
        <f>E311-E318</f>
        <v>0</v>
      </c>
    </row>
    <row r="320" spans="1:5" s="48" customFormat="1" ht="15.75" x14ac:dyDescent="0.3">
      <c r="A320" s="45" t="s">
        <v>156</v>
      </c>
      <c r="B320" s="45"/>
      <c r="C320" s="46"/>
      <c r="D320" s="47"/>
      <c r="E320" s="46"/>
    </row>
  </sheetData>
  <autoFilter ref="A1:E309" xr:uid="{A917B256-BF83-4E80-8C4C-D0F1F79B638F}"/>
  <dataValidations count="1">
    <dataValidation type="decimal" operator="greaterThanOrEqual" allowBlank="1" showInputMessage="1" showErrorMessage="1" sqref="B262:C262 B113:C113 F265:XFD265 E113:XFD113" xr:uid="{AB91909D-EBC3-4BB9-88D7-BB8798751C20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FRS Calc. Template </vt:lpstr>
      <vt:lpstr>FRS Calc. (2026)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 Kolchakian</dc:creator>
  <cp:lastModifiedBy>Griffin Kolchakian</cp:lastModifiedBy>
  <dcterms:created xsi:type="dcterms:W3CDTF">2026-08-10T13:11:11Z</dcterms:created>
  <dcterms:modified xsi:type="dcterms:W3CDTF">2026-08-10T13:15:49Z</dcterms:modified>
</cp:coreProperties>
</file>