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codeName="ThisWorkbook"/>
  <mc:AlternateContent xmlns:mc="http://schemas.openxmlformats.org/markup-compatibility/2006">
    <mc:Choice Requires="x15">
      <x15ac:absPath xmlns:x15ac="http://schemas.microsoft.com/office/spreadsheetml/2010/11/ac" url="R:\!CFY1718\Forms\Standard\Ready\"/>
    </mc:Choice>
  </mc:AlternateContent>
  <workbookProtection workbookAlgorithmName="SHA-512" workbookHashValue="eOEfubCQ8unYdxLp8mmBiz7rkCCft5fn6JSHSfCHSLMVDwq8LelWQRoTl7MDl8r1GYcl//3dyeleLC/PQCROQA==" workbookSaltValue="ZEwl00YQsUef5m1m+LJXzA==" workbookSpinCount="100000" lockStructure="1"/>
  <bookViews>
    <workbookView xWindow="0" yWindow="0" windowWidth="20400" windowHeight="7680" tabRatio="602"/>
  </bookViews>
  <sheets>
    <sheet name="Contraband" sheetId="51" r:id="rId1"/>
    <sheet name="FCCC Advisory Bulletin 16-033" sheetId="53" r:id="rId2"/>
    <sheet name="ReportInfo" sheetId="52" state="hidden" r:id="rId3"/>
    <sheet name="LookupData" sheetId="46" state="hidden" r:id="rId4"/>
  </sheets>
  <definedNames>
    <definedName name="_xlnm.Print_Area" localSheetId="0">Contraband!$A$1:$J$18</definedName>
    <definedName name="_xlnm.Print_Titles" localSheetId="0">Contraband!$1:$4</definedName>
  </definedNames>
  <calcPr calcId="171027"/>
</workbook>
</file>

<file path=xl/calcChain.xml><?xml version="1.0" encoding="utf-8"?>
<calcChain xmlns="http://schemas.openxmlformats.org/spreadsheetml/2006/main">
  <c r="D9" i="52" l="1"/>
  <c r="B11" i="52" s="1"/>
  <c r="F73" i="46"/>
  <c r="F74" i="46"/>
  <c r="F75" i="46"/>
  <c r="F72" i="46"/>
  <c r="B22" i="52"/>
  <c r="B23" i="52" s="1"/>
  <c r="H21" i="52"/>
  <c r="H22" i="52"/>
  <c r="H23" i="52"/>
  <c r="I22" i="52"/>
  <c r="I23" i="52"/>
  <c r="J21" i="52"/>
  <c r="J22" i="52"/>
  <c r="J23" i="52"/>
  <c r="G21" i="52"/>
  <c r="G22" i="52"/>
  <c r="G23" i="52"/>
  <c r="I21" i="52"/>
  <c r="C9" i="52" l="1"/>
  <c r="B9" i="52"/>
  <c r="B8" i="52"/>
  <c r="E1" i="52"/>
  <c r="G12" i="51"/>
  <c r="G11" i="51"/>
  <c r="A21" i="52" l="1"/>
  <c r="B10" i="52"/>
  <c r="B7" i="52"/>
  <c r="G14" i="51"/>
  <c r="A22" i="52" l="1"/>
  <c r="A23" i="52" s="1"/>
</calcChain>
</file>

<file path=xl/sharedStrings.xml><?xml version="1.0" encoding="utf-8"?>
<sst xmlns="http://schemas.openxmlformats.org/spreadsheetml/2006/main" count="312" uniqueCount="175">
  <si>
    <t>Cash</t>
  </si>
  <si>
    <t>Accrual</t>
  </si>
  <si>
    <t xml:space="preserve">County: </t>
  </si>
  <si>
    <t xml:space="preserve">Version #: </t>
  </si>
  <si>
    <t>June</t>
  </si>
  <si>
    <t>July</t>
  </si>
  <si>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</si>
  <si>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</si>
  <si>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</si>
  <si>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</si>
  <si>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</si>
  <si>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</si>
  <si>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</si>
  <si>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</si>
  <si>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</si>
  <si>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</si>
  <si>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</si>
  <si>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</si>
  <si>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Dade</t>
  </si>
  <si>
    <t>Desoto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</si>
  <si>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</si>
  <si>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</si>
  <si>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</si>
  <si>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</si>
  <si>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</si>
  <si>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</si>
  <si>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</si>
  <si>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</si>
  <si>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</si>
  <si>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</si>
  <si>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</si>
  <si>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</si>
  <si>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</si>
  <si>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</si>
  <si>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</si>
  <si>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</si>
  <si>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</si>
  <si>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</si>
  <si>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</si>
  <si>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</si>
  <si>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</si>
  <si>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</si>
  <si>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</si>
  <si>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</si>
  <si>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</si>
  <si>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</si>
  <si>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</si>
  <si>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</si>
  <si>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</si>
  <si>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Monroe</t>
  </si>
  <si>
    <t>Nassau</t>
  </si>
  <si>
    <t>Okaloosa</t>
  </si>
  <si>
    <t>Okeechobee</t>
  </si>
  <si>
    <t>Orange</t>
  </si>
  <si>
    <t>Osceola</t>
  </si>
  <si>
    <t>Palm Beach</t>
  </si>
  <si>
    <t>Pasco</t>
  </si>
  <si>
    <t>Pinellas</t>
  </si>
  <si>
    <t>Polk</t>
  </si>
  <si>
    <t>Putnam</t>
  </si>
  <si>
    <t>Santa Rosa</t>
  </si>
  <si>
    <t>Sarasota</t>
  </si>
  <si>
    <t>Seminole</t>
  </si>
  <si>
    <t>St. Johns</t>
  </si>
  <si>
    <t>St. Lucie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</si>
  <si>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</si>
  <si>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</si>
  <si>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</si>
  <si>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</si>
  <si>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</si>
  <si>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</si>
  <si>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</si>
  <si>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</si>
  <si>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Contact: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</si>
  <si>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</si>
  <si>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</si>
  <si>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</si>
  <si>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</si>
  <si>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</si>
  <si>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</si>
  <si>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</si>
  <si>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</si>
  <si>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</si>
  <si>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</si>
  <si>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E-Mail Address:</t>
  </si>
  <si>
    <t>County Fiscal Year 2017/2018</t>
  </si>
  <si>
    <t>OrganizationID</t>
  </si>
  <si>
    <t>OrganizationTypeID</t>
  </si>
  <si>
    <t>OrgName1</t>
  </si>
  <si>
    <t>OrgName2</t>
  </si>
  <si>
    <t>OrgName3</t>
  </si>
  <si>
    <t>Miami-Dade</t>
  </si>
  <si>
    <t>St Johns</t>
  </si>
  <si>
    <t>Saint Johns</t>
  </si>
  <si>
    <t>St Lucie</t>
  </si>
  <si>
    <t>Saint Lucie</t>
  </si>
  <si>
    <t>Version Number</t>
  </si>
  <si>
    <t>Report Month</t>
  </si>
  <si>
    <t>VerificationCode:</t>
  </si>
  <si>
    <t>ReportShortName:</t>
  </si>
  <si>
    <t>CountyName:</t>
  </si>
  <si>
    <t>SubmissionDate:</t>
  </si>
  <si>
    <t>SubmissionEmail:</t>
  </si>
  <si>
    <t>ReportMonth:</t>
  </si>
  <si>
    <t>SubmissionMonth:</t>
  </si>
  <si>
    <t>Filename:</t>
  </si>
  <si>
    <t>VersionNumber:</t>
  </si>
  <si>
    <t>FolderLocation:</t>
  </si>
  <si>
    <t>FiscalYearID</t>
  </si>
  <si>
    <t>Period1</t>
  </si>
  <si>
    <t>Period2</t>
  </si>
  <si>
    <t>Period3</t>
  </si>
  <si>
    <t>Period4</t>
  </si>
  <si>
    <t>Period5</t>
  </si>
  <si>
    <t>Period6</t>
  </si>
  <si>
    <t>Period7</t>
  </si>
  <si>
    <t>Period8</t>
  </si>
  <si>
    <t>Period9</t>
  </si>
  <si>
    <t>Period10</t>
  </si>
  <si>
    <t>Period11</t>
  </si>
  <si>
    <t>Period12</t>
  </si>
  <si>
    <t>ReportID</t>
  </si>
  <si>
    <t>NumDataTables:</t>
  </si>
  <si>
    <t>DataTable</t>
  </si>
  <si>
    <t>StartCol</t>
  </si>
  <si>
    <t>EndCol</t>
  </si>
  <si>
    <t>StartRow</t>
  </si>
  <si>
    <t>EndRow</t>
  </si>
  <si>
    <t>A</t>
  </si>
  <si>
    <t>T</t>
  </si>
  <si>
    <t>DataTableNum</t>
  </si>
  <si>
    <t>Accounting Method</t>
  </si>
  <si>
    <t>CCOC Form Version 1
Created 11/9/17</t>
  </si>
  <si>
    <t>Reason Code</t>
  </si>
  <si>
    <t>1st Qtr</t>
  </si>
  <si>
    <t>2nd Qtr</t>
  </si>
  <si>
    <t>3rd Qtr</t>
  </si>
  <si>
    <t>4th Qtr</t>
  </si>
  <si>
    <t>YTD</t>
  </si>
  <si>
    <t>Outputs</t>
  </si>
  <si>
    <t>D_A_NonCTPerfMsr</t>
  </si>
  <si>
    <t>PerformanceMsrType</t>
  </si>
  <si>
    <t>PerformanceMsrSubType</t>
  </si>
  <si>
    <t>OCStndrd</t>
  </si>
  <si>
    <t>TOTAL ALL</t>
  </si>
  <si>
    <t>PMNonCourtType</t>
  </si>
  <si>
    <t>PMNonCourtSubType</t>
  </si>
  <si>
    <t>Staffing - Workload</t>
  </si>
  <si>
    <t>Staffing - Training</t>
  </si>
  <si>
    <t>Systems</t>
  </si>
  <si>
    <t>Procedural</t>
  </si>
  <si>
    <t>Other (Explain)</t>
  </si>
  <si>
    <t>1/1/18 - 
3/31/18</t>
  </si>
  <si>
    <t>4/1/18 - 
6/30/18</t>
  </si>
  <si>
    <t>7/1/18 - 
9/30/18</t>
  </si>
  <si>
    <t>Rules</t>
  </si>
  <si>
    <t>Report Qtr</t>
  </si>
  <si>
    <t>Qtr 1 - Oct/Dec</t>
  </si>
  <si>
    <t>Qtr 2 - Jan/Mar</t>
  </si>
  <si>
    <t>Qtr 3 - Apr/Jun</t>
  </si>
  <si>
    <t>Qtr 4 - Jul/Sep</t>
  </si>
  <si>
    <t xml:space="preserve">Reporting Quarter: </t>
  </si>
  <si>
    <t>FilenameInfo</t>
  </si>
  <si>
    <t>Clerk of Court Forfeited Contraband (SB 1044)</t>
  </si>
  <si>
    <t>Forfeited Contraband Cases Filed</t>
  </si>
  <si>
    <t>Contraband Filing Fee Clerk Revenue*</t>
  </si>
  <si>
    <t>Cases Filed by State Agencies (No Fee)</t>
  </si>
  <si>
    <t>Please refer to the FCCC Advisory Bulletin No. 16-033 on the included Worksheet.</t>
  </si>
  <si>
    <t>*Please exclude the $1.00 additional fee collected but transferred to the State Courts Revenue Trust Fund and not retained by the Clerk.</t>
  </si>
  <si>
    <t>Contraband</t>
  </si>
  <si>
    <t>FC1.18.1.0</t>
  </si>
  <si>
    <t>Contraband Cases Filed</t>
  </si>
  <si>
    <t>Contraband Clerk Revenue</t>
  </si>
  <si>
    <t>State Agency Cases</t>
  </si>
  <si>
    <t>10/1/17 - 
12/31/17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</si>
</sst>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[$$-409]* #,##0_);_([$$-409]* \(#,##0\);_([$$-409]* &quot;-&quot;??_);_(@_)"/>
    <numFmt numFmtId="165" formatCode="_(* #,##0_);_(* \(#,##0\);_(* &quot;-&quot;??_);_(@_)"/>
  </numFmts>
  <fonts count="38" x14ac:knownFonts="1">
    <font>
      <sz val="10"/>
      <name val="Arial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name val="Franklin Gothic Book"/>
      <family val="2"/>
      <scheme val="minor"/>
    </font>
    <font>
      <b/>
      <sz val="11"/>
      <name val="Franklin Gothic Book"/>
      <family val="2"/>
      <scheme val="minor"/>
    </font>
    <font>
      <sz val="10"/>
      <name val="Franklin Gothic Book"/>
      <family val="2"/>
      <scheme val="minor"/>
    </font>
    <font>
      <sz val="10"/>
      <color theme="0"/>
      <name val="Franklin Gothic Book"/>
      <family val="2"/>
      <scheme val="minor"/>
    </font>
    <font>
      <sz val="12"/>
      <name val="Franklin Gothic Book"/>
      <family val="2"/>
      <scheme val="minor"/>
    </font>
    <font>
      <sz val="10"/>
      <name val="Arial"/>
      <family val="2"/>
    </font>
    <font>
      <sz val="11"/>
      <name val="Franklin Gothic Demi"/>
      <family val="2"/>
      <scheme val="major"/>
    </font>
    <font>
      <sz val="10"/>
      <color theme="0"/>
      <name val="Franklin Gothic Demi"/>
      <family val="2"/>
      <scheme val="major"/>
    </font>
    <font>
      <sz val="10"/>
      <name val="Franklin Gothic Demi"/>
      <family val="2"/>
      <scheme val="major"/>
    </font>
    <font>
      <sz val="9"/>
      <name val="Franklin Gothic Demi"/>
      <family val="2"/>
      <scheme val="major"/>
    </font>
    <font>
      <sz val="11"/>
      <color theme="1"/>
      <name val="Franklin Gothic Demi"/>
      <family val="2"/>
      <scheme val="major"/>
    </font>
    <font>
      <sz val="11"/>
      <color theme="0"/>
      <name val="Franklin Gothic Demi"/>
      <family val="2"/>
      <scheme val="major"/>
    </font>
    <font>
      <sz val="11"/>
      <color indexed="8"/>
      <name val="Calibri"/>
      <family val="2"/>
    </font>
    <font>
      <sz val="14"/>
      <color theme="4"/>
      <name val="Franklin Gothic Demi"/>
      <family val="2"/>
      <scheme val="major"/>
    </font>
    <font>
      <sz val="10"/>
      <color theme="1"/>
      <name val="Franklin Gothic Demi"/>
      <family val="2"/>
      <scheme val="major"/>
    </font>
    <font>
      <sz val="8"/>
      <color theme="0"/>
      <name val="Franklin Gothic Book"/>
      <family val="2"/>
      <scheme val="minor"/>
    </font>
    <font>
      <sz val="9"/>
      <name val="Franklin Gothic Book"/>
      <family val="2"/>
      <scheme val="minor"/>
    </font>
    <font>
      <sz val="10"/>
      <color theme="1"/>
      <name val="Franklin Gothic Book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A5A5A5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1" tint="0.249977111117893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rgb="FF969696"/>
      </right>
      <top style="thin">
        <color rgb="FF969696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theme="1" tint="0.499984740745262"/>
      </left>
      <right style="thin">
        <color rgb="FF969696"/>
      </right>
      <top style="thin">
        <color theme="1" tint="0.499984740745262"/>
      </top>
      <bottom style="thin">
        <color rgb="FF969696"/>
      </bottom>
      <diagonal/>
    </border>
    <border>
      <left style="medium">
        <color theme="0" tint="-0.499984740745262"/>
      </left>
      <right style="thin">
        <color rgb="FF969696"/>
      </right>
      <top style="medium">
        <color theme="0" tint="-0.499984740745262"/>
      </top>
      <bottom style="thin">
        <color rgb="FF969696"/>
      </bottom>
      <diagonal/>
    </border>
    <border>
      <left style="medium">
        <color theme="0" tint="-0.499984740745262"/>
      </left>
      <right style="thin">
        <color rgb="FF969696"/>
      </right>
      <top/>
      <bottom style="thin">
        <color rgb="FF969696"/>
      </bottom>
      <diagonal/>
    </border>
    <border>
      <left style="medium">
        <color theme="0" tint="-0.499984740745262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medium">
        <color theme="0" tint="-0.499984740745262"/>
      </left>
      <right style="thin">
        <color rgb="FF969696"/>
      </right>
      <top style="thin">
        <color rgb="FF969696"/>
      </top>
      <bottom/>
      <diagonal/>
    </border>
    <border>
      <left/>
      <right/>
      <top style="medium">
        <color theme="0" tint="-0.499984740745262"/>
      </top>
      <bottom/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medium">
        <color theme="1" tint="0.499984740745262"/>
      </left>
      <right style="thin">
        <color theme="1" tint="0.499984740745262"/>
      </right>
      <top style="medium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medium">
        <color theme="1" tint="0.499984740745262"/>
      </top>
      <bottom style="thin">
        <color theme="1" tint="0.499984740745262"/>
      </bottom>
      <diagonal/>
    </border>
    <border>
      <left style="medium">
        <color theme="1" tint="0.499984740745262"/>
      </left>
      <right style="thin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 style="medium">
        <color theme="1" tint="0.499984740745262"/>
      </left>
      <right style="thin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/>
      <top style="medium">
        <color theme="1" tint="0.499984740745262"/>
      </top>
      <bottom style="medium">
        <color theme="1" tint="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1" tint="0.499984740745262"/>
      </top>
      <bottom/>
      <diagonal/>
    </border>
    <border>
      <left style="medium">
        <color theme="1" tint="0.499984740745262"/>
      </left>
      <right style="medium">
        <color theme="1" tint="0.499984740745262"/>
      </right>
      <top/>
      <bottom/>
      <diagonal/>
    </border>
    <border>
      <left style="thin">
        <color theme="1" tint="0.499984740745262"/>
      </left>
      <right/>
      <top style="medium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medium">
        <color theme="1" tint="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1" tint="0.499984740745262"/>
      </top>
      <bottom style="thin">
        <color theme="1" tint="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theme="1" tint="0.499984740745262"/>
      </left>
      <right style="medium">
        <color theme="1" tint="0.499984740745262"/>
      </right>
      <top style="medium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medium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/>
      <right style="thin">
        <color theme="1" tint="0.499984740745262"/>
      </right>
      <top style="medium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 style="medium">
        <color theme="1" tint="0.499984740745262"/>
      </left>
      <right style="thin">
        <color theme="1" tint="0.499984740745262"/>
      </right>
      <top/>
      <bottom/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 style="thin">
        <color theme="1" tint="0.499984740745262"/>
      </left>
      <right style="medium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 style="medium">
        <color theme="1" tint="0.499984740745262"/>
      </right>
      <top/>
      <bottom/>
      <diagonal/>
    </border>
    <border>
      <left/>
      <right style="thin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</borders>
  <cellStyleXfs count="54">
    <xf numFmtId="0" fontId="0" fillId="0" borderId="0"/>
    <xf numFmtId="0" fontId="19" fillId="0" borderId="0"/>
    <xf numFmtId="0" fontId="17" fillId="0" borderId="0"/>
    <xf numFmtId="0" fontId="16" fillId="0" borderId="0"/>
    <xf numFmtId="0" fontId="15" fillId="0" borderId="0"/>
    <xf numFmtId="0" fontId="18" fillId="0" borderId="0"/>
    <xf numFmtId="44" fontId="15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4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2" fillId="0" borderId="0"/>
    <xf numFmtId="0" fontId="11" fillId="0" borderId="0"/>
    <xf numFmtId="44" fontId="11" fillId="0" borderId="0" applyFont="0" applyFill="0" applyBorder="0" applyAlignment="0" applyProtection="0"/>
    <xf numFmtId="0" fontId="10" fillId="0" borderId="0"/>
    <xf numFmtId="0" fontId="9" fillId="0" borderId="0"/>
    <xf numFmtId="0" fontId="8" fillId="0" borderId="0"/>
    <xf numFmtId="44" fontId="8" fillId="0" borderId="0" applyFont="0" applyFill="0" applyBorder="0" applyAlignment="0" applyProtection="0"/>
    <xf numFmtId="0" fontId="7" fillId="0" borderId="0"/>
    <xf numFmtId="0" fontId="6" fillId="0" borderId="0"/>
    <xf numFmtId="44" fontId="6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5" fillId="0" borderId="0" applyFont="0" applyFill="0" applyBorder="0" applyAlignment="0" applyProtection="0"/>
    <xf numFmtId="164" fontId="30" fillId="5" borderId="10">
      <alignment vertical="center"/>
    </xf>
    <xf numFmtId="0" fontId="20" fillId="6" borderId="11">
      <alignment horizontal="center" vertical="center"/>
      <protection locked="0"/>
    </xf>
    <xf numFmtId="0" fontId="20" fillId="8" borderId="11">
      <alignment horizontal="center" vertical="center"/>
      <protection locked="0"/>
    </xf>
    <xf numFmtId="44" fontId="24" fillId="9" borderId="12">
      <alignment vertical="center"/>
      <protection locked="0"/>
    </xf>
    <xf numFmtId="44" fontId="20" fillId="9" borderId="13" applyBorder="0">
      <alignment vertical="center"/>
      <protection locked="0"/>
    </xf>
    <xf numFmtId="44" fontId="20" fillId="8" borderId="14" applyBorder="0">
      <alignment vertical="center"/>
      <protection locked="0"/>
    </xf>
    <xf numFmtId="44" fontId="20" fillId="6" borderId="15" applyBorder="0">
      <alignment vertical="center"/>
      <protection locked="0"/>
    </xf>
    <xf numFmtId="44" fontId="20" fillId="6" borderId="16" applyBorder="0">
      <alignment vertical="center"/>
      <protection locked="0"/>
    </xf>
    <xf numFmtId="44" fontId="24" fillId="8" borderId="9" applyBorder="0">
      <alignment vertical="top"/>
      <protection locked="0"/>
    </xf>
    <xf numFmtId="0" fontId="1" fillId="0" borderId="0"/>
    <xf numFmtId="9" fontId="32" fillId="0" borderId="0" applyFont="0" applyFill="0" applyBorder="0" applyAlignment="0" applyProtection="0"/>
    <xf numFmtId="0" fontId="18" fillId="0" borderId="0"/>
    <xf numFmtId="0" fontId="18" fillId="0" borderId="0"/>
  </cellStyleXfs>
  <cellXfs count="62">
    <xf numFmtId="0" fontId="0" fillId="0" borderId="0" xfId="0"/>
    <xf numFmtId="0" fontId="22" fillId="0" borderId="0" xfId="0" applyFont="1"/>
    <xf numFmtId="0" fontId="23" fillId="3" borderId="0" xfId="0" applyFont="1" applyFill="1"/>
    <xf numFmtId="0" fontId="23" fillId="3" borderId="0" xfId="0" applyFont="1" applyFill="1" applyAlignment="1">
      <alignment horizontal="center" wrapText="1"/>
    </xf>
    <xf numFmtId="0" fontId="20" fillId="0" borderId="0" xfId="0" applyFont="1" applyAlignment="1" applyProtection="1">
      <alignment vertical="top"/>
    </xf>
    <xf numFmtId="0" fontId="20" fillId="0" borderId="0" xfId="0" applyFont="1" applyAlignment="1" applyProtection="1">
      <alignment vertical="center"/>
    </xf>
    <xf numFmtId="0" fontId="21" fillId="0" borderId="0" xfId="0" applyFont="1" applyAlignment="1" applyProtection="1">
      <alignment vertical="top"/>
    </xf>
    <xf numFmtId="0" fontId="20" fillId="0" borderId="0" xfId="0" applyFont="1" applyAlignment="1" applyProtection="1">
      <alignment horizontal="left"/>
    </xf>
    <xf numFmtId="0" fontId="26" fillId="0" borderId="0" xfId="0" applyFont="1" applyAlignment="1" applyProtection="1">
      <alignment horizontal="right" vertical="center"/>
    </xf>
    <xf numFmtId="0" fontId="26" fillId="0" borderId="0" xfId="0" applyFont="1" applyAlignment="1" applyProtection="1">
      <alignment vertical="center"/>
    </xf>
    <xf numFmtId="0" fontId="28" fillId="0" borderId="0" xfId="0" applyFont="1" applyAlignment="1" applyProtection="1">
      <alignment vertical="center"/>
    </xf>
    <xf numFmtId="0" fontId="26" fillId="0" borderId="0" xfId="0" applyFont="1" applyBorder="1" applyAlignment="1" applyProtection="1">
      <alignment vertical="center"/>
    </xf>
    <xf numFmtId="0" fontId="33" fillId="0" borderId="0" xfId="0" applyFont="1" applyAlignment="1" applyProtection="1">
      <alignment vertical="center"/>
    </xf>
    <xf numFmtId="17" fontId="35" fillId="10" borderId="17" xfId="0" applyNumberFormat="1" applyFont="1" applyFill="1" applyBorder="1" applyAlignment="1" applyProtection="1">
      <alignment horizontal="center" vertical="center" wrapText="1"/>
    </xf>
    <xf numFmtId="0" fontId="29" fillId="0" borderId="0" xfId="0" applyFont="1" applyAlignment="1" applyProtection="1">
      <alignment horizontal="right" vertical="center" wrapText="1"/>
    </xf>
    <xf numFmtId="0" fontId="23" fillId="3" borderId="0" xfId="53" applyFont="1" applyFill="1" applyAlignment="1" applyProtection="1">
      <alignment wrapText="1"/>
    </xf>
    <xf numFmtId="0" fontId="22" fillId="0" borderId="0" xfId="53" applyFont="1" applyProtection="1"/>
    <xf numFmtId="0" fontId="23" fillId="3" borderId="1" xfId="53" applyFont="1" applyFill="1" applyBorder="1" applyProtection="1"/>
    <xf numFmtId="0" fontId="23" fillId="3" borderId="2" xfId="53" applyFont="1" applyFill="1" applyBorder="1" applyProtection="1"/>
    <xf numFmtId="0" fontId="23" fillId="3" borderId="7" xfId="53" applyFont="1" applyFill="1" applyBorder="1" applyProtection="1"/>
    <xf numFmtId="0" fontId="22" fillId="0" borderId="3" xfId="53" applyFont="1" applyBorder="1" applyProtection="1"/>
    <xf numFmtId="0" fontId="22" fillId="0" borderId="0" xfId="53" applyFont="1" applyBorder="1" applyProtection="1"/>
    <xf numFmtId="0" fontId="22" fillId="0" borderId="4" xfId="53" applyFont="1" applyBorder="1" applyProtection="1"/>
    <xf numFmtId="0" fontId="23" fillId="3" borderId="0" xfId="53" applyFont="1" applyFill="1" applyProtection="1"/>
    <xf numFmtId="14" fontId="22" fillId="4" borderId="0" xfId="53" applyNumberFormat="1" applyFont="1" applyFill="1" applyProtection="1">
      <protection locked="0"/>
    </xf>
    <xf numFmtId="0" fontId="22" fillId="4" borderId="0" xfId="53" applyFont="1" applyFill="1" applyProtection="1">
      <protection locked="0"/>
    </xf>
    <xf numFmtId="14" fontId="22" fillId="0" borderId="0" xfId="53" applyNumberFormat="1" applyFont="1" applyProtection="1"/>
    <xf numFmtId="0" fontId="22" fillId="0" borderId="5" xfId="53" applyFont="1" applyBorder="1" applyProtection="1"/>
    <xf numFmtId="0" fontId="22" fillId="0" borderId="6" xfId="53" applyFont="1" applyBorder="1" applyProtection="1"/>
    <xf numFmtId="0" fontId="22" fillId="0" borderId="8" xfId="53" applyFont="1" applyBorder="1" applyProtection="1"/>
    <xf numFmtId="17" fontId="31" fillId="10" borderId="0" xfId="0" applyNumberFormat="1" applyFont="1" applyFill="1" applyBorder="1" applyAlignment="1" applyProtection="1">
      <alignment horizontal="center" vertical="center"/>
    </xf>
    <xf numFmtId="0" fontId="36" fillId="0" borderId="0" xfId="0" applyFont="1" applyAlignment="1" applyProtection="1">
      <alignment vertical="top"/>
    </xf>
    <xf numFmtId="0" fontId="28" fillId="0" borderId="0" xfId="0" applyFont="1" applyAlignment="1" applyProtection="1">
      <alignment vertical="top"/>
    </xf>
    <xf numFmtId="0" fontId="29" fillId="0" borderId="0" xfId="0" applyFont="1" applyAlignment="1" applyProtection="1">
      <alignment vertical="center"/>
    </xf>
    <xf numFmtId="0" fontId="36" fillId="0" borderId="0" xfId="0" applyFont="1" applyAlignment="1" applyProtection="1">
      <alignment vertical="center"/>
    </xf>
    <xf numFmtId="165" fontId="37" fillId="6" borderId="20" xfId="40" applyNumberFormat="1" applyFont="1" applyFill="1" applyBorder="1" applyAlignment="1" applyProtection="1">
      <alignment horizontal="center" vertical="center"/>
      <protection locked="0"/>
    </xf>
    <xf numFmtId="165" fontId="37" fillId="6" borderId="35" xfId="40" applyNumberFormat="1" applyFont="1" applyFill="1" applyBorder="1" applyAlignment="1" applyProtection="1">
      <alignment horizontal="center" vertical="center"/>
      <protection locked="0"/>
    </xf>
    <xf numFmtId="165" fontId="37" fillId="6" borderId="28" xfId="40" applyNumberFormat="1" applyFont="1" applyFill="1" applyBorder="1" applyAlignment="1" applyProtection="1">
      <alignment horizontal="center" vertical="center"/>
      <protection locked="0"/>
    </xf>
    <xf numFmtId="165" fontId="34" fillId="2" borderId="30" xfId="40" applyNumberFormat="1" applyFont="1" applyFill="1" applyBorder="1" applyAlignment="1" applyProtection="1">
      <alignment horizontal="center" vertical="center" wrapText="1"/>
    </xf>
    <xf numFmtId="165" fontId="28" fillId="2" borderId="31" xfId="40" applyNumberFormat="1" applyFont="1" applyFill="1" applyBorder="1" applyAlignment="1" applyProtection="1">
      <alignment vertical="center"/>
    </xf>
    <xf numFmtId="165" fontId="28" fillId="2" borderId="18" xfId="40" applyNumberFormat="1" applyFont="1" applyFill="1" applyBorder="1" applyAlignment="1" applyProtection="1">
      <alignment vertical="center"/>
    </xf>
    <xf numFmtId="165" fontId="37" fillId="6" borderId="41" xfId="40" applyNumberFormat="1" applyFont="1" applyFill="1" applyBorder="1" applyAlignment="1" applyProtection="1">
      <alignment vertical="center"/>
      <protection locked="0"/>
    </xf>
    <xf numFmtId="165" fontId="37" fillId="6" borderId="24" xfId="40" applyNumberFormat="1" applyFont="1" applyFill="1" applyBorder="1" applyAlignment="1" applyProtection="1">
      <alignment vertical="center"/>
      <protection locked="0"/>
    </xf>
    <xf numFmtId="165" fontId="37" fillId="6" borderId="25" xfId="40" applyNumberFormat="1" applyFont="1" applyFill="1" applyBorder="1" applyAlignment="1" applyProtection="1">
      <alignment vertical="center"/>
      <protection locked="0"/>
    </xf>
    <xf numFmtId="165" fontId="37" fillId="8" borderId="36" xfId="40" applyNumberFormat="1" applyFont="1" applyFill="1" applyBorder="1" applyAlignment="1" applyProtection="1">
      <alignment vertical="center"/>
      <protection locked="0"/>
    </xf>
    <xf numFmtId="165" fontId="37" fillId="8" borderId="22" xfId="40" applyNumberFormat="1" applyFont="1" applyFill="1" applyBorder="1" applyAlignment="1" applyProtection="1">
      <alignment vertical="center"/>
      <protection locked="0"/>
    </xf>
    <xf numFmtId="165" fontId="37" fillId="8" borderId="29" xfId="40" applyNumberFormat="1" applyFont="1" applyFill="1" applyBorder="1" applyAlignment="1" applyProtection="1">
      <alignment vertical="center"/>
      <protection locked="0"/>
    </xf>
    <xf numFmtId="0" fontId="27" fillId="7" borderId="0" xfId="0" applyFont="1" applyFill="1" applyBorder="1" applyAlignment="1" applyProtection="1">
      <alignment horizontal="center" vertical="center" wrapText="1"/>
    </xf>
    <xf numFmtId="0" fontId="22" fillId="10" borderId="37" xfId="0" applyFont="1" applyFill="1" applyBorder="1" applyAlignment="1" applyProtection="1">
      <alignment horizontal="center" vertical="center"/>
    </xf>
    <xf numFmtId="0" fontId="22" fillId="10" borderId="38" xfId="0" applyFont="1" applyFill="1" applyBorder="1" applyAlignment="1" applyProtection="1">
      <alignment horizontal="center" vertical="center"/>
    </xf>
    <xf numFmtId="0" fontId="22" fillId="10" borderId="40" xfId="0" applyFont="1" applyFill="1" applyBorder="1" applyAlignment="1" applyProtection="1">
      <alignment horizontal="center" vertical="center"/>
    </xf>
    <xf numFmtId="0" fontId="22" fillId="0" borderId="19" xfId="0" applyFont="1" applyBorder="1" applyAlignment="1" applyProtection="1">
      <alignment horizontal="right" vertical="center"/>
    </xf>
    <xf numFmtId="0" fontId="22" fillId="0" borderId="33" xfId="0" applyFont="1" applyBorder="1" applyAlignment="1" applyProtection="1">
      <alignment horizontal="right" vertical="center"/>
    </xf>
    <xf numFmtId="0" fontId="22" fillId="0" borderId="23" xfId="0" applyFont="1" applyBorder="1" applyAlignment="1" applyProtection="1">
      <alignment horizontal="right" vertical="center"/>
    </xf>
    <xf numFmtId="0" fontId="22" fillId="0" borderId="39" xfId="0" applyFont="1" applyBorder="1" applyAlignment="1" applyProtection="1">
      <alignment horizontal="right" vertical="center"/>
    </xf>
    <xf numFmtId="0" fontId="20" fillId="6" borderId="11" xfId="42" applyProtection="1">
      <alignment horizontal="center" vertical="center"/>
      <protection locked="0"/>
    </xf>
    <xf numFmtId="0" fontId="20" fillId="8" borderId="11" xfId="43" applyProtection="1">
      <alignment horizontal="center" vertical="center"/>
      <protection locked="0"/>
    </xf>
    <xf numFmtId="0" fontId="22" fillId="0" borderId="21" xfId="0" applyFont="1" applyBorder="1" applyAlignment="1" applyProtection="1">
      <alignment horizontal="right" vertical="center"/>
    </xf>
    <xf numFmtId="0" fontId="22" fillId="0" borderId="34" xfId="0" applyFont="1" applyBorder="1" applyAlignment="1" applyProtection="1">
      <alignment horizontal="right" vertical="center"/>
    </xf>
    <xf numFmtId="0" fontId="20" fillId="8" borderId="32" xfId="42" applyFill="1" applyBorder="1" applyAlignment="1" applyProtection="1">
      <alignment horizontal="center" vertical="center"/>
      <protection locked="0"/>
    </xf>
    <xf numFmtId="17" fontId="30" fillId="2" borderId="26" xfId="0" applyNumberFormat="1" applyFont="1" applyFill="1" applyBorder="1" applyAlignment="1" applyProtection="1">
      <alignment horizontal="center" vertical="center" wrapText="1"/>
    </xf>
    <xf numFmtId="17" fontId="30" fillId="2" borderId="27" xfId="0" applyNumberFormat="1" applyFont="1" applyFill="1" applyBorder="1" applyAlignment="1" applyProtection="1">
      <alignment horizontal="center" vertical="center" wrapText="1"/>
    </xf>
  </cellXfs>
  <cellStyles count="54">
    <cellStyle name="Budget Authority" xfId="41"/>
    <cellStyle name="Comma" xfId="40" builtinId="3"/>
    <cellStyle name="Comma 2" xfId="8"/>
    <cellStyle name="Comma 3" xfId="37"/>
    <cellStyle name="Currency 10" xfId="39"/>
    <cellStyle name="Currency 2" xfId="6"/>
    <cellStyle name="Currency 3" xfId="9"/>
    <cellStyle name="Currency 4" xfId="20"/>
    <cellStyle name="Currency 5" xfId="23"/>
    <cellStyle name="Currency 6" xfId="27"/>
    <cellStyle name="Currency 7" xfId="30"/>
    <cellStyle name="Currency 8" xfId="32"/>
    <cellStyle name="Currency 9" xfId="34"/>
    <cellStyle name="Line 1 Report Info Fill in" xfId="42"/>
    <cellStyle name="Line 2 Report Information Fill In" xfId="43"/>
    <cellStyle name="Normal" xfId="0" builtinId="0"/>
    <cellStyle name="Normal 10" xfId="25"/>
    <cellStyle name="Normal 10 2" xfId="53"/>
    <cellStyle name="Normal 11" xfId="26"/>
    <cellStyle name="Normal 12" xfId="28"/>
    <cellStyle name="Normal 13" xfId="29"/>
    <cellStyle name="Normal 14" xfId="31"/>
    <cellStyle name="Normal 15" xfId="35"/>
    <cellStyle name="Normal 16" xfId="36"/>
    <cellStyle name="Normal 17" xfId="38"/>
    <cellStyle name="Normal 18" xfId="50"/>
    <cellStyle name="Normal 2" xfId="1"/>
    <cellStyle name="Normal 2 2" xfId="5"/>
    <cellStyle name="Normal 2 3" xfId="10"/>
    <cellStyle name="Normal 2 4" xfId="11"/>
    <cellStyle name="Normal 2 5" xfId="12"/>
    <cellStyle name="Normal 2 6" xfId="13"/>
    <cellStyle name="Normal 3" xfId="2"/>
    <cellStyle name="Normal 3 2" xfId="14"/>
    <cellStyle name="Normal 3 3" xfId="15"/>
    <cellStyle name="Normal 4" xfId="3"/>
    <cellStyle name="Normal 4 2" xfId="24"/>
    <cellStyle name="Normal 4 3" xfId="52"/>
    <cellStyle name="Normal 5" xfId="4"/>
    <cellStyle name="Normal 6" xfId="7"/>
    <cellStyle name="Normal 7" xfId="19"/>
    <cellStyle name="Normal 8" xfId="21"/>
    <cellStyle name="Normal 9" xfId="22"/>
    <cellStyle name="Percent 2" xfId="16"/>
    <cellStyle name="Percent 2 2" xfId="17"/>
    <cellStyle name="Percent 2 3" xfId="18"/>
    <cellStyle name="Percent 3" xfId="33"/>
    <cellStyle name="Percent 4" xfId="51"/>
    <cellStyle name="Required Data Entry Even Bottom" xfId="49"/>
    <cellStyle name="Required Data Entry Even Rows" xfId="46"/>
    <cellStyle name="Required Data Entry Odd Bottom" xfId="48"/>
    <cellStyle name="Required Data Entry Odd Rows" xfId="47"/>
    <cellStyle name="Required Data Entry Top Row" xfId="45"/>
    <cellStyle name="Row 1 Odd Data Entry Required" xfId="44"/>
  </cellStyles>
  <dxfs count="6">
    <dxf>
      <fill>
        <patternFill>
          <bgColor theme="7" tint="0.79998168889431442"/>
        </patternFill>
      </fill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fill>
        <patternFill>
          <bgColor theme="7" tint="0.59996337778862885"/>
        </patternFill>
      </fill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fill>
        <patternFill patternType="none">
          <bgColor auto="1"/>
        </patternFill>
      </fill>
      <border>
        <left style="thick">
          <color theme="1" tint="0.499984740745262"/>
        </left>
        <right style="thick">
          <color theme="1" tint="0.499984740745262"/>
        </right>
        <top style="thick">
          <color theme="1" tint="0.499984740745262"/>
        </top>
        <bottom style="thick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fill>
        <patternFill patternType="none">
          <bgColor auto="1"/>
        </patternFill>
      </fill>
      <border>
        <left style="thick">
          <color theme="1" tint="0.499984740745262"/>
        </left>
        <right style="thick">
          <color theme="1" tint="0.499984740745262"/>
        </right>
        <top style="thick">
          <color theme="1" tint="0.499984740745262"/>
        </top>
        <bottom style="thick">
          <color theme="1" tint="0.499984740745262"/>
        </bottom>
      </border>
    </dxf>
    <dxf>
      <fill>
        <patternFill>
          <bgColor theme="0"/>
        </patternFill>
      </fill>
      <border>
        <top style="double">
          <color theme="1" tint="0.499984740745262"/>
        </top>
        <bottom style="thick">
          <color theme="1" tint="0.499984740745262"/>
        </bottom>
      </border>
    </dxf>
    <dxf>
      <border diagonalUp="0" diagonalDown="0">
        <left/>
        <right/>
        <top/>
        <bottom style="thick">
          <color theme="1" tint="0.499984740745262"/>
        </bottom>
        <vertical/>
        <horizontal/>
      </border>
    </dxf>
  </dxfs>
  <tableStyles count="1" defaultTableStyle="TableStyleMedium9" defaultPivotStyle="PivotStyleLight16">
    <tableStyle name="Accounting Default Table Style" pivot="0" count="6"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secondRowStripe" dxfId="0"/>
    </tableStyle>
  </tableStyles>
  <colors>
    <mruColors>
      <color rgb="FFFFFFCC"/>
      <color rgb="FFCCFFCC"/>
      <color rgb="FFE1FFE1"/>
      <color rgb="FF969696"/>
      <color rgb="FFC0C0C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116541</xdr:colOff>
      <xdr:row>0</xdr:row>
      <xdr:rowOff>87967</xdr:rowOff>
    </xdr:from>
    <xdr:to>
      <xdr:col>9</xdr:col>
      <xdr:colOff>1178891</xdr:colOff>
      <xdr:row>2</xdr:row>
      <xdr:rowOff>178728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3519530-3E3B-4B69-9A9E-6F4DA3882A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60591" y="87967"/>
          <a:ext cx="2262500" cy="73846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28576</xdr:colOff>
      <xdr:row>0</xdr:row>
      <xdr:rowOff>28576</xdr:rowOff>
    </xdr:from>
    <xdr:to>
      <xdr:col>10</xdr:col>
      <xdr:colOff>257176</xdr:colOff>
      <xdr:row>50</xdr:row>
      <xdr:rowOff>28576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F4835546-46BE-4DF3-8F7E-50EB84BC316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049" t="7955" r="8575" b="11550"/>
        <a:stretch/>
      </xdr:blipFill>
      <xdr:spPr>
        <a:xfrm>
          <a:off x="28576" y="28576"/>
          <a:ext cx="6324600" cy="8096250"/>
        </a:xfrm>
        <a:prstGeom prst="rect">
          <a:avLst/>
        </a:prstGeom>
      </xdr:spPr>
    </xdr:pic>
    <xdr:clientData/>
  </xdr:twoCellAnchor>
  <xdr:twoCellAnchor editAs="oneCell">
    <xdr:from>
      <xdr:col>0</xdr:col>
      <xdr:colOff>66675</xdr:colOff>
      <xdr:row>49</xdr:row>
      <xdr:rowOff>142874</xdr:rowOff>
    </xdr:from>
    <xdr:to>
      <xdr:col>10</xdr:col>
      <xdr:colOff>76200</xdr:colOff>
      <xdr:row>100</xdr:row>
      <xdr:rowOff>114300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85A2F8C4-633F-49E3-BC1A-7ADCAE01F4A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539" t="8712" r="10904" b="9467"/>
        <a:stretch/>
      </xdr:blipFill>
      <xdr:spPr>
        <a:xfrm>
          <a:off x="66675" y="8077199"/>
          <a:ext cx="6105525" cy="8229601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100</xdr:row>
      <xdr:rowOff>133349</xdr:rowOff>
    </xdr:from>
    <xdr:to>
      <xdr:col>10</xdr:col>
      <xdr:colOff>38100</xdr:colOff>
      <xdr:row>139</xdr:row>
      <xdr:rowOff>66675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ACF8984A-4996-4414-B48D-84BC7765606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325" t="8736" r="11362" b="29141"/>
        <a:stretch/>
      </xdr:blipFill>
      <xdr:spPr>
        <a:xfrm>
          <a:off x="47625" y="16325849"/>
          <a:ext cx="6086475" cy="62484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CCOC 2017 Logo Color Group">
      <a:dk1>
        <a:srgbClr val="0C0C0C"/>
      </a:dk1>
      <a:lt1>
        <a:sysClr val="window" lastClr="FFFFFF"/>
      </a:lt1>
      <a:dk2>
        <a:srgbClr val="002D73"/>
      </a:dk2>
      <a:lt2>
        <a:srgbClr val="CDE0FF"/>
      </a:lt2>
      <a:accent1>
        <a:srgbClr val="AC162C"/>
      </a:accent1>
      <a:accent2>
        <a:srgbClr val="ED7D31"/>
      </a:accent2>
      <a:accent3>
        <a:srgbClr val="F6E433"/>
      </a:accent3>
      <a:accent4>
        <a:srgbClr val="70AD47"/>
      </a:accent4>
      <a:accent5>
        <a:srgbClr val="954F72"/>
      </a:accent5>
      <a:accent6>
        <a:srgbClr val="F10303"/>
      </a:accent6>
      <a:hlink>
        <a:srgbClr val="0046B8"/>
      </a:hlink>
      <a:folHlink>
        <a:srgbClr val="5F5F5F"/>
      </a:folHlink>
    </a:clrScheme>
    <a:fontScheme name="CCOC Base 1">
      <a:majorFont>
        <a:latin typeface="Franklin Gothic Demi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3"/>
  <sheetViews>
    <sheetView tabSelected="1" view="pageBreakPreview" zoomScaleNormal="85" zoomScaleSheetLayoutView="100" zoomScalePageLayoutView="75" workbookViewId="0">
      <selection activeCell="C11" sqref="C11"/>
    </sheetView>
  </sheetViews>
  <sheetFormatPr defaultColWidth="9.140625" defaultRowHeight="15.75" x14ac:dyDescent="0.2"/>
  <cols>
    <col min="1" max="1" width="5" style="4" customWidth="1"/>
    <col min="2" max="2" width="30.140625" style="5" customWidth="1"/>
    <col min="3" max="10" width="18" style="4" customWidth="1"/>
    <col min="11" max="15" width="24.5703125" style="4" customWidth="1"/>
    <col min="16" max="17" width="18.7109375" style="4" customWidth="1"/>
    <col min="18" max="16384" width="9.140625" style="4"/>
  </cols>
  <sheetData>
    <row r="1" spans="1:15" ht="25.5" customHeight="1" x14ac:dyDescent="0.2">
      <c r="A1" s="12" t="s">
        <v>163</v>
      </c>
    </row>
    <row r="2" spans="1:15" ht="25.5" customHeight="1" x14ac:dyDescent="0.2">
      <c r="A2" s="12" t="s">
        <v>85</v>
      </c>
    </row>
    <row r="3" spans="1:15" ht="15.75" customHeight="1" x14ac:dyDescent="0.2">
      <c r="L3"/>
      <c r="M3"/>
    </row>
    <row r="4" spans="1:15" ht="26.25" customHeight="1" x14ac:dyDescent="0.2">
      <c r="A4" s="6"/>
      <c r="B4" s="8" t="s">
        <v>2</v>
      </c>
      <c r="C4" s="55"/>
      <c r="D4" s="55"/>
      <c r="E4" s="14" t="s">
        <v>161</v>
      </c>
      <c r="F4" s="55"/>
      <c r="G4" s="55"/>
      <c r="K4"/>
      <c r="L4"/>
    </row>
    <row r="5" spans="1:15" ht="26.25" customHeight="1" x14ac:dyDescent="0.3">
      <c r="A5" s="6"/>
      <c r="B5" s="8" t="s">
        <v>73</v>
      </c>
      <c r="C5" s="56"/>
      <c r="D5" s="56"/>
      <c r="E5" s="8" t="s">
        <v>3</v>
      </c>
      <c r="F5" s="59"/>
      <c r="G5" s="59"/>
      <c r="I5" s="47" t="s">
        <v>132</v>
      </c>
      <c r="J5" s="47"/>
      <c r="L5" s="7"/>
    </row>
    <row r="6" spans="1:15" ht="26.25" customHeight="1" x14ac:dyDescent="0.2">
      <c r="A6" s="6"/>
      <c r="B6" s="8" t="s">
        <v>84</v>
      </c>
      <c r="C6" s="55"/>
      <c r="D6" s="55"/>
      <c r="J6"/>
      <c r="K6"/>
      <c r="L6"/>
      <c r="M6"/>
      <c r="N6"/>
      <c r="O6"/>
    </row>
    <row r="7" spans="1:15" ht="26.25" customHeight="1" x14ac:dyDescent="0.2">
      <c r="A7" s="6"/>
      <c r="J7"/>
      <c r="K7"/>
      <c r="L7"/>
      <c r="M7"/>
    </row>
    <row r="8" spans="1:15" ht="19.5" customHeight="1" thickBot="1" x14ac:dyDescent="0.25">
      <c r="A8" s="9"/>
      <c r="B8" s="9"/>
      <c r="C8" s="9"/>
      <c r="D8" s="10"/>
    </row>
    <row r="9" spans="1:15" ht="27" customHeight="1" x14ac:dyDescent="0.2">
      <c r="A9" s="9"/>
      <c r="B9" s="11"/>
      <c r="C9" s="13" t="s">
        <v>174</v>
      </c>
      <c r="D9" s="13" t="s">
        <v>152</v>
      </c>
      <c r="E9" s="13" t="s">
        <v>153</v>
      </c>
      <c r="F9" s="13" t="s">
        <v>154</v>
      </c>
      <c r="G9" s="60" t="s">
        <v>138</v>
      </c>
    </row>
    <row r="10" spans="1:15" ht="19.5" customHeight="1" thickBot="1" x14ac:dyDescent="0.25">
      <c r="B10" s="11"/>
      <c r="C10" s="30" t="s">
        <v>134</v>
      </c>
      <c r="D10" s="30" t="s">
        <v>135</v>
      </c>
      <c r="E10" s="30" t="s">
        <v>136</v>
      </c>
      <c r="F10" s="30" t="s">
        <v>137</v>
      </c>
      <c r="G10" s="61"/>
    </row>
    <row r="11" spans="1:15" ht="19.5" customHeight="1" x14ac:dyDescent="0.2">
      <c r="A11" s="51" t="s">
        <v>164</v>
      </c>
      <c r="B11" s="52"/>
      <c r="C11" s="36"/>
      <c r="D11" s="35"/>
      <c r="E11" s="35"/>
      <c r="F11" s="37"/>
      <c r="G11" s="38">
        <f>SUM(C11:F11)</f>
        <v>0</v>
      </c>
    </row>
    <row r="12" spans="1:15" ht="19.5" customHeight="1" thickBot="1" x14ac:dyDescent="0.25">
      <c r="A12" s="57" t="s">
        <v>165</v>
      </c>
      <c r="B12" s="58"/>
      <c r="C12" s="44"/>
      <c r="D12" s="45"/>
      <c r="E12" s="45"/>
      <c r="F12" s="46"/>
      <c r="G12" s="39">
        <f>SUM(C12:F12)</f>
        <v>0</v>
      </c>
    </row>
    <row r="13" spans="1:15" ht="4.5" customHeight="1" thickBot="1" x14ac:dyDescent="0.25">
      <c r="A13" s="48"/>
      <c r="B13" s="49"/>
      <c r="C13" s="49"/>
      <c r="D13" s="49"/>
      <c r="E13" s="49"/>
      <c r="F13" s="49"/>
      <c r="G13" s="50"/>
    </row>
    <row r="14" spans="1:15" ht="19.5" customHeight="1" thickBot="1" x14ac:dyDescent="0.25">
      <c r="A14" s="53" t="s">
        <v>166</v>
      </c>
      <c r="B14" s="54"/>
      <c r="C14" s="41"/>
      <c r="D14" s="42"/>
      <c r="E14" s="42"/>
      <c r="F14" s="43"/>
      <c r="G14" s="40">
        <f>SUM(C14:F14)</f>
        <v>0</v>
      </c>
    </row>
    <row r="16" spans="1:15" x14ac:dyDescent="0.2">
      <c r="A16" s="32" t="s">
        <v>155</v>
      </c>
      <c r="B16" s="4"/>
    </row>
    <row r="17" spans="1:2" x14ac:dyDescent="0.2">
      <c r="B17" s="34" t="s">
        <v>167</v>
      </c>
    </row>
    <row r="18" spans="1:2" x14ac:dyDescent="0.2">
      <c r="B18" s="31" t="s">
        <v>168</v>
      </c>
    </row>
    <row r="19" spans="1:2" x14ac:dyDescent="0.2">
      <c r="B19" s="31"/>
    </row>
    <row r="20" spans="1:2" x14ac:dyDescent="0.2">
      <c r="A20" s="33"/>
      <c r="B20" s="4"/>
    </row>
    <row r="21" spans="1:2" x14ac:dyDescent="0.2">
      <c r="B21" s="31"/>
    </row>
    <row r="22" spans="1:2" x14ac:dyDescent="0.2">
      <c r="B22" s="31"/>
    </row>
    <row r="23" spans="1:2" x14ac:dyDescent="0.2">
      <c r="B23" s="31"/>
    </row>
  </sheetData>
  <sheetProtection algorithmName="SHA-512" hashValue="eYAa2YK08BYDhjCTyV/9Do5bh2Q5lLI7+vj3pz8vr6OuAutA/di60C1iRqpDL7kW5VaEBLiuHZKZDLF9qv+jlw==" saltValue="VobFtzMvgMgry78yLZHM0g==" spinCount="100000" sheet="1" objects="1" scenarios="1"/>
  <mergeCells count="11">
    <mergeCell ref="I5:J5"/>
    <mergeCell ref="A13:G13"/>
    <mergeCell ref="A11:B11"/>
    <mergeCell ref="A14:B14"/>
    <mergeCell ref="C4:D4"/>
    <mergeCell ref="F4:G4"/>
    <mergeCell ref="C5:D5"/>
    <mergeCell ref="C6:D6"/>
    <mergeCell ref="A12:B12"/>
    <mergeCell ref="F5:G5"/>
    <mergeCell ref="G9:G10"/>
  </mergeCells>
  <dataValidations count="2">
    <dataValidation type="decimal" allowBlank="1" showInputMessage="1" showErrorMessage="1" sqref="G12 G14">
      <formula1>-400000000</formula1>
      <formula2>400000000</formula2>
    </dataValidation>
    <dataValidation type="whole" operator="greaterThanOrEqual" allowBlank="1" showInputMessage="1" showErrorMessage="1" sqref="C11:F11 C12:F12 C14:F14">
      <formula1>0</formula1>
    </dataValidation>
  </dataValidations>
  <printOptions horizontalCentered="1"/>
  <pageMargins left="0" right="0" top="0" bottom="0" header="0" footer="0"/>
  <pageSetup scale="77" fitToHeight="0" orientation="landscape" r:id="rId1"/>
  <headerFooter>
    <oddFooter>&amp;L&amp;"Franklin Gothic Demi,Regular"&amp;8&amp;K03+000&amp;F&amp;C&amp;"Franklin Gothic Demi,Regular"&amp;8&amp;K03+000Printed: &amp;D &amp;T&amp;R&amp;"+,Regular"&amp;8&amp;K03+000Page &amp;P of &amp;N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LookupData!$E$3:$E$69</xm:f>
          </x14:formula1>
          <xm:sqref>C4:D4</xm:sqref>
        </x14:dataValidation>
        <x14:dataValidation type="list" allowBlank="1" showInputMessage="1" showErrorMessage="1">
          <x14:formula1>
            <xm:f>LookupData!$E$72:$E$75</xm:f>
          </x14:formula1>
          <xm:sqref>F4:G4</xm:sqref>
        </x14:dataValidation>
        <x14:dataValidation type="list" allowBlank="1" showInputMessage="1" showErrorMessage="1">
          <x14:formula1>
            <xm:f>LookupData!$A$72:$A$86</xm:f>
          </x14:formula1>
          <xm:sqref>F5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workbookViewId="0">
      <selection activeCell="I10" sqref="I10"/>
    </sheetView>
  </sheetViews>
  <sheetFormatPr defaultRowHeight="12.75" x14ac:dyDescent="0.2"/>
  <sheetData/>
  <sheetProtection algorithmName="SHA-512" hashValue="cJ3Exaapu/T/R4PV0ngE1ph2ufE5SUVUDeQQ+Wt4i6TrmO1T7aILCRYs31hWXS1wulq4ibEXWRycRGfgD/6wcQ==" saltValue="5YYrYAx6eTwutwVAZfLuhA==" spinCount="100000" sheet="1" objects="1" scenarios="1"/>
  <pageMargins left="0.25" right="0.25" top="0.5" bottom="0.5" header="0.25" footer="0.25"/>
  <pageSetup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3"/>
  <sheetViews>
    <sheetView workbookViewId="0">
      <selection activeCell="B9" sqref="B9"/>
    </sheetView>
  </sheetViews>
  <sheetFormatPr defaultRowHeight="13.5" x14ac:dyDescent="0.25"/>
  <cols>
    <col min="1" max="1" width="20.85546875" style="16" customWidth="1"/>
    <col min="2" max="3" width="10.42578125" style="16" customWidth="1"/>
    <col min="4" max="4" width="13.28515625" style="16" customWidth="1"/>
    <col min="5" max="16384" width="9.140625" style="16"/>
  </cols>
  <sheetData>
    <row r="1" spans="1:12" x14ac:dyDescent="0.25">
      <c r="A1" s="15" t="s">
        <v>99</v>
      </c>
      <c r="B1" s="16" t="s">
        <v>169</v>
      </c>
      <c r="D1" s="15" t="s">
        <v>100</v>
      </c>
      <c r="E1" s="16" t="str">
        <f>IF(Contraband!C4="","None",Contraband!C4)</f>
        <v>None</v>
      </c>
      <c r="G1" s="17" t="s">
        <v>130</v>
      </c>
      <c r="H1" s="18" t="s">
        <v>123</v>
      </c>
      <c r="I1" s="18" t="s">
        <v>124</v>
      </c>
      <c r="J1" s="18" t="s">
        <v>125</v>
      </c>
      <c r="K1" s="18" t="s">
        <v>126</v>
      </c>
      <c r="L1" s="19" t="s">
        <v>127</v>
      </c>
    </row>
    <row r="2" spans="1:12" x14ac:dyDescent="0.25">
      <c r="A2" s="15" t="s">
        <v>98</v>
      </c>
      <c r="B2" s="16" t="s">
        <v>170</v>
      </c>
      <c r="G2" s="20">
        <v>1</v>
      </c>
      <c r="H2" s="21" t="s">
        <v>140</v>
      </c>
      <c r="I2" s="21" t="s">
        <v>128</v>
      </c>
      <c r="J2" s="21" t="s">
        <v>129</v>
      </c>
      <c r="K2" s="21">
        <v>20</v>
      </c>
      <c r="L2" s="22">
        <v>24</v>
      </c>
    </row>
    <row r="3" spans="1:12" x14ac:dyDescent="0.25">
      <c r="G3" s="20">
        <v>2</v>
      </c>
      <c r="H3" s="21"/>
      <c r="I3" s="21"/>
      <c r="J3" s="21"/>
      <c r="K3" s="21"/>
      <c r="L3" s="22"/>
    </row>
    <row r="4" spans="1:12" x14ac:dyDescent="0.25">
      <c r="G4" s="20">
        <v>3</v>
      </c>
      <c r="H4" s="21"/>
      <c r="I4" s="21"/>
      <c r="J4" s="21"/>
      <c r="K4" s="21"/>
      <c r="L4" s="22"/>
    </row>
    <row r="5" spans="1:12" x14ac:dyDescent="0.25">
      <c r="A5" s="23" t="s">
        <v>101</v>
      </c>
      <c r="B5" s="24">
        <v>43059</v>
      </c>
      <c r="G5" s="20">
        <v>4</v>
      </c>
      <c r="I5" s="21"/>
      <c r="J5" s="21"/>
      <c r="K5" s="21"/>
      <c r="L5" s="22"/>
    </row>
    <row r="6" spans="1:12" x14ac:dyDescent="0.25">
      <c r="A6" s="23" t="s">
        <v>102</v>
      </c>
      <c r="B6" s="25"/>
      <c r="G6" s="20">
        <v>5</v>
      </c>
      <c r="L6" s="22"/>
    </row>
    <row r="7" spans="1:12" x14ac:dyDescent="0.25">
      <c r="A7" s="23" t="s">
        <v>104</v>
      </c>
      <c r="B7" s="16" t="str">
        <f>TEXT(B5,"MMM")</f>
        <v>Nov</v>
      </c>
      <c r="G7" s="20">
        <v>6</v>
      </c>
      <c r="H7" s="21"/>
      <c r="I7" s="21"/>
      <c r="J7" s="21"/>
      <c r="K7" s="21"/>
      <c r="L7" s="22"/>
    </row>
    <row r="8" spans="1:12" x14ac:dyDescent="0.25">
      <c r="A8" s="23" t="s">
        <v>106</v>
      </c>
      <c r="B8" s="16">
        <f>IF(Contraband!F5="",1,Contraband!F5)</f>
        <v>1</v>
      </c>
      <c r="G8" s="20">
        <v>7</v>
      </c>
      <c r="H8" s="21"/>
      <c r="I8" s="21"/>
      <c r="J8" s="21"/>
      <c r="K8" s="21"/>
      <c r="L8" s="22"/>
    </row>
    <row r="9" spans="1:12" x14ac:dyDescent="0.25">
      <c r="A9" s="23" t="s">
        <v>103</v>
      </c>
      <c r="B9" s="26" t="str">
        <f>IF(Contraband!F4="",TEXT(EDATE(B5,-1),"MMM"),Contraband!F4)</f>
        <v>Oct</v>
      </c>
      <c r="C9" s="16" t="str">
        <f>IF(Contraband!F4="",TEXT(EDATE(B5,-1),"MMMM"),Contraband!F4)</f>
        <v>October</v>
      </c>
      <c r="D9" s="16" t="str">
        <f>IFERROR(INDEX(LookupData!F72:F75,MATCH(Contraband!F4,LookupData!E72:E75,0)),"Qtr1")</f>
        <v>Qtr1</v>
      </c>
      <c r="G9" s="20">
        <v>8</v>
      </c>
      <c r="H9" s="21"/>
      <c r="I9" s="21"/>
      <c r="J9" s="21"/>
      <c r="K9" s="21"/>
      <c r="L9" s="22"/>
    </row>
    <row r="10" spans="1:12" x14ac:dyDescent="0.25">
      <c r="A10" s="23" t="s">
        <v>105</v>
      </c>
      <c r="B10" s="16" t="str">
        <f>E1&amp;" "&amp;B1&amp;" "&amp;D9&amp;" Ver"&amp;B8&amp;" "&amp;TEXT(B5,"Mmddyy")&amp;".xlsx"</f>
        <v>None Contraband Qtr1 Ver1 112017.xlsx</v>
      </c>
      <c r="G10" s="20">
        <v>9</v>
      </c>
      <c r="H10" s="21"/>
      <c r="I10" s="21"/>
      <c r="J10" s="21"/>
      <c r="K10" s="21"/>
      <c r="L10" s="22"/>
    </row>
    <row r="11" spans="1:12" x14ac:dyDescent="0.25">
      <c r="A11" s="23" t="s">
        <v>107</v>
      </c>
      <c r="B11" s="16" t="str">
        <f>"R:\!CFY1718\Incoming Reports\Contraband\"&amp;D9&amp;"\"</f>
        <v>R:\!CFY1718\Incoming Reports\Contraband\Qtr1\</v>
      </c>
      <c r="G11" s="20">
        <v>10</v>
      </c>
      <c r="H11" s="21"/>
      <c r="I11" s="21"/>
      <c r="J11" s="21"/>
      <c r="K11" s="21"/>
      <c r="L11" s="22"/>
    </row>
    <row r="12" spans="1:12" ht="14.25" thickBot="1" x14ac:dyDescent="0.3">
      <c r="G12" s="27">
        <v>11</v>
      </c>
      <c r="H12" s="28"/>
      <c r="I12" s="28"/>
      <c r="J12" s="28"/>
      <c r="K12" s="28"/>
      <c r="L12" s="29"/>
    </row>
    <row r="13" spans="1:12" x14ac:dyDescent="0.25">
      <c r="A13" s="23" t="s">
        <v>122</v>
      </c>
      <c r="B13" s="16">
        <v>1</v>
      </c>
      <c r="G13" s="21"/>
      <c r="H13" s="21"/>
      <c r="I13" s="21"/>
      <c r="J13" s="21"/>
      <c r="K13" s="21"/>
      <c r="L13" s="21"/>
    </row>
    <row r="14" spans="1:12" x14ac:dyDescent="0.25">
      <c r="G14" s="21"/>
      <c r="H14" s="21"/>
      <c r="I14" s="21"/>
      <c r="J14" s="21"/>
      <c r="K14" s="21"/>
      <c r="L14" s="21"/>
    </row>
    <row r="20" spans="1:20" ht="40.5" x14ac:dyDescent="0.25">
      <c r="A20" s="15" t="s">
        <v>86</v>
      </c>
      <c r="B20" s="15" t="s">
        <v>108</v>
      </c>
      <c r="C20" s="15" t="s">
        <v>141</v>
      </c>
      <c r="D20" s="15" t="s">
        <v>142</v>
      </c>
      <c r="E20" s="15" t="s">
        <v>145</v>
      </c>
      <c r="F20" s="15" t="s">
        <v>146</v>
      </c>
      <c r="G20" s="15" t="s">
        <v>109</v>
      </c>
      <c r="H20" s="15" t="s">
        <v>110</v>
      </c>
      <c r="I20" s="15" t="s">
        <v>111</v>
      </c>
      <c r="J20" s="15" t="s">
        <v>112</v>
      </c>
      <c r="K20" s="15" t="s">
        <v>113</v>
      </c>
      <c r="L20" s="15" t="s">
        <v>114</v>
      </c>
      <c r="M20" s="15" t="s">
        <v>115</v>
      </c>
      <c r="N20" s="15" t="s">
        <v>116</v>
      </c>
      <c r="O20" s="15" t="s">
        <v>117</v>
      </c>
      <c r="P20" s="15" t="s">
        <v>118</v>
      </c>
      <c r="Q20" s="15" t="s">
        <v>119</v>
      </c>
      <c r="R20" s="15" t="s">
        <v>120</v>
      </c>
      <c r="S20" s="15" t="s">
        <v>143</v>
      </c>
      <c r="T20" s="15" t="s">
        <v>121</v>
      </c>
    </row>
    <row r="21" spans="1:20" x14ac:dyDescent="0.25">
      <c r="A21" s="16">
        <f>IFERROR(INDEX(LookupData!A3:A69,MATCH(E1,LookupData!E3:E69,0)),0)</f>
        <v>0</v>
      </c>
      <c r="B21" s="16">
        <v>18</v>
      </c>
      <c r="C21" s="16" t="s">
        <v>139</v>
      </c>
      <c r="D21" s="16" t="s">
        <v>169</v>
      </c>
      <c r="E21" s="16" t="s">
        <v>171</v>
      </c>
      <c r="F21" s="16" t="s">
        <v>144</v>
      </c>
      <c r="G21" s="16">
        <f ca="1">INDIRECT("Contraband!C11")</f>
        <v>0</v>
      </c>
      <c r="H21" s="16">
        <f ca="1">INDIRECT("Contraband!D11")</f>
        <v>0</v>
      </c>
      <c r="I21" s="16">
        <f ca="1">INDIRECT("Contraband!E11")</f>
        <v>0</v>
      </c>
      <c r="J21" s="16">
        <f ca="1">INDIRECT("Contraband!F11")</f>
        <v>0</v>
      </c>
      <c r="S21" s="16">
        <v>1</v>
      </c>
      <c r="T21" s="16">
        <v>10</v>
      </c>
    </row>
    <row r="22" spans="1:20" x14ac:dyDescent="0.25">
      <c r="A22" s="16">
        <f>A21</f>
        <v>0</v>
      </c>
      <c r="B22" s="16">
        <f>B21</f>
        <v>18</v>
      </c>
      <c r="C22" s="16" t="s">
        <v>139</v>
      </c>
      <c r="D22" s="16" t="s">
        <v>169</v>
      </c>
      <c r="E22" s="16" t="s">
        <v>172</v>
      </c>
      <c r="F22" s="16" t="s">
        <v>144</v>
      </c>
      <c r="G22" s="16">
        <f ca="1">INDIRECT("Contraband!C12")</f>
        <v>0</v>
      </c>
      <c r="H22" s="16">
        <f ca="1">INDIRECT("Contraband!D12")</f>
        <v>0</v>
      </c>
      <c r="I22" s="16">
        <f ca="1">INDIRECT("Contraband!E12")</f>
        <v>0</v>
      </c>
      <c r="J22" s="16">
        <f ca="1">INDIRECT("Contraband!F12")</f>
        <v>0</v>
      </c>
      <c r="S22" s="16">
        <v>1</v>
      </c>
      <c r="T22" s="16">
        <v>10</v>
      </c>
    </row>
    <row r="23" spans="1:20" x14ac:dyDescent="0.25">
      <c r="A23" s="16">
        <f t="shared" ref="A23" si="0">A22</f>
        <v>0</v>
      </c>
      <c r="B23" s="16">
        <f t="shared" ref="B23" si="1">B22</f>
        <v>18</v>
      </c>
      <c r="C23" s="16" t="s">
        <v>139</v>
      </c>
      <c r="D23" s="16" t="s">
        <v>169</v>
      </c>
      <c r="E23" s="16" t="s">
        <v>173</v>
      </c>
      <c r="F23" s="16" t="s">
        <v>144</v>
      </c>
      <c r="G23" s="16">
        <f ca="1">INDIRECT("Contraband!C14")</f>
        <v>0</v>
      </c>
      <c r="H23" s="16">
        <f ca="1">INDIRECT("Contraband!D14")</f>
        <v>0</v>
      </c>
      <c r="I23" s="16">
        <f ca="1">INDIRECT("Contraband!E14")</f>
        <v>0</v>
      </c>
      <c r="J23" s="16">
        <f ca="1">INDIRECT("Contraband!F14")</f>
        <v>0</v>
      </c>
      <c r="S23" s="16">
        <v>1</v>
      </c>
      <c r="T23" s="16">
        <v>10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6"/>
  <sheetViews>
    <sheetView workbookViewId="0">
      <pane xSplit="3" ySplit="2" topLeftCell="D67" activePane="bottomRight" state="frozen"/>
      <selection pane="topRight" activeCell="D1" sqref="D1"/>
      <selection pane="bottomLeft" activeCell="A3" sqref="A3"/>
      <selection pane="bottomRight" activeCell="F72" sqref="F72:F75"/>
    </sheetView>
  </sheetViews>
  <sheetFormatPr defaultRowHeight="12.75" x14ac:dyDescent="0.2"/>
  <cols>
    <col min="5" max="5" width="10.42578125" customWidth="1"/>
    <col min="6" max="6" width="14.7109375" customWidth="1"/>
    <col min="7" max="8" width="10.7109375" customWidth="1"/>
    <col min="9" max="9" width="12.42578125" customWidth="1"/>
    <col min="10" max="10" width="11" bestFit="1" customWidth="1"/>
  </cols>
  <sheetData>
    <row r="1" spans="1:5" ht="13.5" x14ac:dyDescent="0.25">
      <c r="A1" s="1"/>
      <c r="B1" s="1"/>
      <c r="C1" s="1"/>
      <c r="D1" s="1"/>
      <c r="E1" s="1"/>
    </row>
    <row r="2" spans="1:5" ht="13.5" x14ac:dyDescent="0.25">
      <c r="A2" s="2" t="s">
        <v>86</v>
      </c>
      <c r="B2" s="2" t="s">
        <v>87</v>
      </c>
      <c r="C2" s="2" t="s">
        <v>88</v>
      </c>
      <c r="D2" s="2" t="s">
        <v>89</v>
      </c>
      <c r="E2" s="2" t="s">
        <v>90</v>
      </c>
    </row>
    <row r="3" spans="1:5" ht="13.5" x14ac:dyDescent="0.25">
      <c r="A3" s="1">
        <v>1</v>
      </c>
      <c r="B3" s="1">
        <v>1</v>
      </c>
      <c r="C3" s="1" t="s">
        <v>6</v>
      </c>
      <c r="D3" s="1" t="s">
        <v>6</v>
      </c>
      <c r="E3" s="1" t="s">
        <v>6</v>
      </c>
    </row>
    <row r="4" spans="1:5" ht="13.5" x14ac:dyDescent="0.25">
      <c r="A4" s="1">
        <v>2</v>
      </c>
      <c r="B4" s="1">
        <v>1</v>
      </c>
      <c r="C4" s="1" t="s">
        <v>7</v>
      </c>
      <c r="D4" s="1" t="s">
        <v>7</v>
      </c>
      <c r="E4" s="1" t="s">
        <v>7</v>
      </c>
    </row>
    <row r="5" spans="1:5" ht="13.5" x14ac:dyDescent="0.25">
      <c r="A5" s="1">
        <v>3</v>
      </c>
      <c r="B5" s="1">
        <v>1</v>
      </c>
      <c r="C5" s="1" t="s">
        <v>8</v>
      </c>
      <c r="D5" s="1" t="s">
        <v>8</v>
      </c>
      <c r="E5" s="1" t="s">
        <v>8</v>
      </c>
    </row>
    <row r="6" spans="1:5" ht="13.5" x14ac:dyDescent="0.25">
      <c r="A6" s="1">
        <v>4</v>
      </c>
      <c r="B6" s="1">
        <v>1</v>
      </c>
      <c r="C6" s="1" t="s">
        <v>9</v>
      </c>
      <c r="D6" s="1" t="s">
        <v>9</v>
      </c>
      <c r="E6" s="1" t="s">
        <v>9</v>
      </c>
    </row>
    <row r="7" spans="1:5" ht="13.5" x14ac:dyDescent="0.25">
      <c r="A7" s="1">
        <v>5</v>
      </c>
      <c r="B7" s="1">
        <v>1</v>
      </c>
      <c r="C7" s="1" t="s">
        <v>10</v>
      </c>
      <c r="D7" s="1" t="s">
        <v>10</v>
      </c>
      <c r="E7" s="1" t="s">
        <v>10</v>
      </c>
    </row>
    <row r="8" spans="1:5" ht="13.5" x14ac:dyDescent="0.25">
      <c r="A8" s="1">
        <v>6</v>
      </c>
      <c r="B8" s="1">
        <v>1</v>
      </c>
      <c r="C8" s="1" t="s">
        <v>11</v>
      </c>
      <c r="D8" s="1" t="s">
        <v>11</v>
      </c>
      <c r="E8" s="1" t="s">
        <v>11</v>
      </c>
    </row>
    <row r="9" spans="1:5" ht="13.5" x14ac:dyDescent="0.25">
      <c r="A9" s="1">
        <v>7</v>
      </c>
      <c r="B9" s="1">
        <v>1</v>
      </c>
      <c r="C9" s="1" t="s">
        <v>12</v>
      </c>
      <c r="D9" s="1" t="s">
        <v>12</v>
      </c>
      <c r="E9" s="1" t="s">
        <v>12</v>
      </c>
    </row>
    <row r="10" spans="1:5" ht="13.5" x14ac:dyDescent="0.25">
      <c r="A10" s="1">
        <v>8</v>
      </c>
      <c r="B10" s="1">
        <v>1</v>
      </c>
      <c r="C10" s="1" t="s">
        <v>13</v>
      </c>
      <c r="D10" s="1" t="s">
        <v>13</v>
      </c>
      <c r="E10" s="1" t="s">
        <v>13</v>
      </c>
    </row>
    <row r="11" spans="1:5" ht="13.5" x14ac:dyDescent="0.25">
      <c r="A11" s="1">
        <v>9</v>
      </c>
      <c r="B11" s="1">
        <v>1</v>
      </c>
      <c r="C11" s="1" t="s">
        <v>14</v>
      </c>
      <c r="D11" s="1" t="s">
        <v>14</v>
      </c>
      <c r="E11" s="1" t="s">
        <v>14</v>
      </c>
    </row>
    <row r="12" spans="1:5" ht="13.5" x14ac:dyDescent="0.25">
      <c r="A12" s="1">
        <v>10</v>
      </c>
      <c r="B12" s="1">
        <v>1</v>
      </c>
      <c r="C12" s="1" t="s">
        <v>15</v>
      </c>
      <c r="D12" s="1" t="s">
        <v>15</v>
      </c>
      <c r="E12" s="1" t="s">
        <v>15</v>
      </c>
    </row>
    <row r="13" spans="1:5" ht="13.5" x14ac:dyDescent="0.25">
      <c r="A13" s="1">
        <v>11</v>
      </c>
      <c r="B13" s="1">
        <v>1</v>
      </c>
      <c r="C13" s="1" t="s">
        <v>16</v>
      </c>
      <c r="D13" s="1" t="s">
        <v>16</v>
      </c>
      <c r="E13" s="1" t="s">
        <v>16</v>
      </c>
    </row>
    <row r="14" spans="1:5" ht="13.5" x14ac:dyDescent="0.25">
      <c r="A14" s="1">
        <v>12</v>
      </c>
      <c r="B14" s="1">
        <v>1</v>
      </c>
      <c r="C14" s="1" t="s">
        <v>17</v>
      </c>
      <c r="D14" s="1" t="s">
        <v>17</v>
      </c>
      <c r="E14" s="1" t="s">
        <v>17</v>
      </c>
    </row>
    <row r="15" spans="1:5" ht="13.5" x14ac:dyDescent="0.25">
      <c r="A15" s="1">
        <v>13</v>
      </c>
      <c r="B15" s="1">
        <v>1</v>
      </c>
      <c r="C15" s="1" t="s">
        <v>18</v>
      </c>
      <c r="D15" s="1" t="s">
        <v>91</v>
      </c>
      <c r="E15" s="1" t="s">
        <v>91</v>
      </c>
    </row>
    <row r="16" spans="1:5" ht="13.5" x14ac:dyDescent="0.25">
      <c r="A16" s="1">
        <v>14</v>
      </c>
      <c r="B16" s="1">
        <v>1</v>
      </c>
      <c r="C16" s="1" t="s">
        <v>19</v>
      </c>
      <c r="D16" s="1" t="s">
        <v>19</v>
      </c>
      <c r="E16" s="1" t="s">
        <v>19</v>
      </c>
    </row>
    <row r="17" spans="1:5" ht="13.5" x14ac:dyDescent="0.25">
      <c r="A17" s="1">
        <v>15</v>
      </c>
      <c r="B17" s="1">
        <v>1</v>
      </c>
      <c r="C17" s="1" t="s">
        <v>20</v>
      </c>
      <c r="D17" s="1" t="s">
        <v>20</v>
      </c>
      <c r="E17" s="1" t="s">
        <v>20</v>
      </c>
    </row>
    <row r="18" spans="1:5" ht="13.5" x14ac:dyDescent="0.25">
      <c r="A18" s="1">
        <v>16</v>
      </c>
      <c r="B18" s="1">
        <v>1</v>
      </c>
      <c r="C18" s="1" t="s">
        <v>21</v>
      </c>
      <c r="D18" s="1" t="s">
        <v>21</v>
      </c>
      <c r="E18" s="1" t="s">
        <v>21</v>
      </c>
    </row>
    <row r="19" spans="1:5" ht="13.5" x14ac:dyDescent="0.25">
      <c r="A19" s="1">
        <v>17</v>
      </c>
      <c r="B19" s="1">
        <v>1</v>
      </c>
      <c r="C19" s="1" t="s">
        <v>22</v>
      </c>
      <c r="D19" s="1" t="s">
        <v>22</v>
      </c>
      <c r="E19" s="1" t="s">
        <v>22</v>
      </c>
    </row>
    <row r="20" spans="1:5" ht="13.5" x14ac:dyDescent="0.25">
      <c r="A20" s="1">
        <v>18</v>
      </c>
      <c r="B20" s="1">
        <v>1</v>
      </c>
      <c r="C20" s="1" t="s">
        <v>23</v>
      </c>
      <c r="D20" s="1" t="s">
        <v>23</v>
      </c>
      <c r="E20" s="1" t="s">
        <v>23</v>
      </c>
    </row>
    <row r="21" spans="1:5" ht="13.5" x14ac:dyDescent="0.25">
      <c r="A21" s="1">
        <v>19</v>
      </c>
      <c r="B21" s="1">
        <v>1</v>
      </c>
      <c r="C21" s="1" t="s">
        <v>24</v>
      </c>
      <c r="D21" s="1" t="s">
        <v>24</v>
      </c>
      <c r="E21" s="1" t="s">
        <v>24</v>
      </c>
    </row>
    <row r="22" spans="1:5" ht="13.5" x14ac:dyDescent="0.25">
      <c r="A22" s="1">
        <v>20</v>
      </c>
      <c r="B22" s="1">
        <v>1</v>
      </c>
      <c r="C22" s="1" t="s">
        <v>25</v>
      </c>
      <c r="D22" s="1" t="s">
        <v>25</v>
      </c>
      <c r="E22" s="1" t="s">
        <v>25</v>
      </c>
    </row>
    <row r="23" spans="1:5" ht="13.5" x14ac:dyDescent="0.25">
      <c r="A23" s="1">
        <v>21</v>
      </c>
      <c r="B23" s="1">
        <v>1</v>
      </c>
      <c r="C23" s="1" t="s">
        <v>26</v>
      </c>
      <c r="D23" s="1" t="s">
        <v>26</v>
      </c>
      <c r="E23" s="1" t="s">
        <v>26</v>
      </c>
    </row>
    <row r="24" spans="1:5" ht="13.5" x14ac:dyDescent="0.25">
      <c r="A24" s="1">
        <v>22</v>
      </c>
      <c r="B24" s="1">
        <v>1</v>
      </c>
      <c r="C24" s="1" t="s">
        <v>27</v>
      </c>
      <c r="D24" s="1" t="s">
        <v>27</v>
      </c>
      <c r="E24" s="1" t="s">
        <v>27</v>
      </c>
    </row>
    <row r="25" spans="1:5" ht="13.5" x14ac:dyDescent="0.25">
      <c r="A25" s="1">
        <v>23</v>
      </c>
      <c r="B25" s="1">
        <v>1</v>
      </c>
      <c r="C25" s="1" t="s">
        <v>28</v>
      </c>
      <c r="D25" s="1" t="s">
        <v>28</v>
      </c>
      <c r="E25" s="1" t="s">
        <v>28</v>
      </c>
    </row>
    <row r="26" spans="1:5" ht="13.5" x14ac:dyDescent="0.25">
      <c r="A26" s="1">
        <v>24</v>
      </c>
      <c r="B26" s="1">
        <v>1</v>
      </c>
      <c r="C26" s="1" t="s">
        <v>29</v>
      </c>
      <c r="D26" s="1" t="s">
        <v>29</v>
      </c>
      <c r="E26" s="1" t="s">
        <v>29</v>
      </c>
    </row>
    <row r="27" spans="1:5" ht="13.5" x14ac:dyDescent="0.25">
      <c r="A27" s="1">
        <v>25</v>
      </c>
      <c r="B27" s="1">
        <v>1</v>
      </c>
      <c r="C27" s="1" t="s">
        <v>30</v>
      </c>
      <c r="D27" s="1" t="s">
        <v>30</v>
      </c>
      <c r="E27" s="1" t="s">
        <v>30</v>
      </c>
    </row>
    <row r="28" spans="1:5" ht="13.5" x14ac:dyDescent="0.25">
      <c r="A28" s="1">
        <v>26</v>
      </c>
      <c r="B28" s="1">
        <v>1</v>
      </c>
      <c r="C28" s="1" t="s">
        <v>31</v>
      </c>
      <c r="D28" s="1" t="s">
        <v>31</v>
      </c>
      <c r="E28" s="1" t="s">
        <v>31</v>
      </c>
    </row>
    <row r="29" spans="1:5" ht="13.5" x14ac:dyDescent="0.25">
      <c r="A29" s="1">
        <v>27</v>
      </c>
      <c r="B29" s="1">
        <v>1</v>
      </c>
      <c r="C29" s="1" t="s">
        <v>32</v>
      </c>
      <c r="D29" s="1" t="s">
        <v>32</v>
      </c>
      <c r="E29" s="1" t="s">
        <v>32</v>
      </c>
    </row>
    <row r="30" spans="1:5" ht="13.5" x14ac:dyDescent="0.25">
      <c r="A30" s="1">
        <v>28</v>
      </c>
      <c r="B30" s="1">
        <v>1</v>
      </c>
      <c r="C30" s="1" t="s">
        <v>33</v>
      </c>
      <c r="D30" s="1" t="s">
        <v>33</v>
      </c>
      <c r="E30" s="1" t="s">
        <v>33</v>
      </c>
    </row>
    <row r="31" spans="1:5" ht="13.5" x14ac:dyDescent="0.25">
      <c r="A31" s="1">
        <v>29</v>
      </c>
      <c r="B31" s="1">
        <v>1</v>
      </c>
      <c r="C31" s="1" t="s">
        <v>34</v>
      </c>
      <c r="D31" s="1" t="s">
        <v>34</v>
      </c>
      <c r="E31" s="1" t="s">
        <v>34</v>
      </c>
    </row>
    <row r="32" spans="1:5" ht="13.5" x14ac:dyDescent="0.25">
      <c r="A32" s="1">
        <v>30</v>
      </c>
      <c r="B32" s="1">
        <v>1</v>
      </c>
      <c r="C32" s="1" t="s">
        <v>35</v>
      </c>
      <c r="D32" s="1" t="s">
        <v>35</v>
      </c>
      <c r="E32" s="1" t="s">
        <v>35</v>
      </c>
    </row>
    <row r="33" spans="1:5" ht="13.5" x14ac:dyDescent="0.25">
      <c r="A33" s="1">
        <v>31</v>
      </c>
      <c r="B33" s="1">
        <v>1</v>
      </c>
      <c r="C33" s="1" t="s">
        <v>36</v>
      </c>
      <c r="D33" s="1" t="s">
        <v>36</v>
      </c>
      <c r="E33" s="1" t="s">
        <v>36</v>
      </c>
    </row>
    <row r="34" spans="1:5" ht="13.5" x14ac:dyDescent="0.25">
      <c r="A34" s="1">
        <v>32</v>
      </c>
      <c r="B34" s="1">
        <v>1</v>
      </c>
      <c r="C34" s="1" t="s">
        <v>37</v>
      </c>
      <c r="D34" s="1" t="s">
        <v>37</v>
      </c>
      <c r="E34" s="1" t="s">
        <v>37</v>
      </c>
    </row>
    <row r="35" spans="1:5" ht="13.5" x14ac:dyDescent="0.25">
      <c r="A35" s="1">
        <v>33</v>
      </c>
      <c r="B35" s="1">
        <v>1</v>
      </c>
      <c r="C35" s="1" t="s">
        <v>38</v>
      </c>
      <c r="D35" s="1" t="s">
        <v>38</v>
      </c>
      <c r="E35" s="1" t="s">
        <v>38</v>
      </c>
    </row>
    <row r="36" spans="1:5" ht="13.5" x14ac:dyDescent="0.25">
      <c r="A36" s="1">
        <v>34</v>
      </c>
      <c r="B36" s="1">
        <v>1</v>
      </c>
      <c r="C36" s="1" t="s">
        <v>39</v>
      </c>
      <c r="D36" s="1" t="s">
        <v>39</v>
      </c>
      <c r="E36" s="1" t="s">
        <v>39</v>
      </c>
    </row>
    <row r="37" spans="1:5" ht="13.5" x14ac:dyDescent="0.25">
      <c r="A37" s="1">
        <v>35</v>
      </c>
      <c r="B37" s="1">
        <v>1</v>
      </c>
      <c r="C37" s="1" t="s">
        <v>40</v>
      </c>
      <c r="D37" s="1" t="s">
        <v>40</v>
      </c>
      <c r="E37" s="1" t="s">
        <v>40</v>
      </c>
    </row>
    <row r="38" spans="1:5" ht="13.5" x14ac:dyDescent="0.25">
      <c r="A38" s="1">
        <v>36</v>
      </c>
      <c r="B38" s="1">
        <v>1</v>
      </c>
      <c r="C38" s="1" t="s">
        <v>41</v>
      </c>
      <c r="D38" s="1" t="s">
        <v>41</v>
      </c>
      <c r="E38" s="1" t="s">
        <v>41</v>
      </c>
    </row>
    <row r="39" spans="1:5" ht="13.5" x14ac:dyDescent="0.25">
      <c r="A39" s="1">
        <v>37</v>
      </c>
      <c r="B39" s="1">
        <v>1</v>
      </c>
      <c r="C39" s="1" t="s">
        <v>42</v>
      </c>
      <c r="D39" s="1" t="s">
        <v>42</v>
      </c>
      <c r="E39" s="1" t="s">
        <v>42</v>
      </c>
    </row>
    <row r="40" spans="1:5" ht="13.5" x14ac:dyDescent="0.25">
      <c r="A40" s="1">
        <v>38</v>
      </c>
      <c r="B40" s="1">
        <v>1</v>
      </c>
      <c r="C40" s="1" t="s">
        <v>43</v>
      </c>
      <c r="D40" s="1" t="s">
        <v>43</v>
      </c>
      <c r="E40" s="1" t="s">
        <v>43</v>
      </c>
    </row>
    <row r="41" spans="1:5" ht="13.5" x14ac:dyDescent="0.25">
      <c r="A41" s="1">
        <v>39</v>
      </c>
      <c r="B41" s="1">
        <v>1</v>
      </c>
      <c r="C41" s="1" t="s">
        <v>44</v>
      </c>
      <c r="D41" s="1" t="s">
        <v>44</v>
      </c>
      <c r="E41" s="1" t="s">
        <v>44</v>
      </c>
    </row>
    <row r="42" spans="1:5" ht="13.5" x14ac:dyDescent="0.25">
      <c r="A42" s="1">
        <v>40</v>
      </c>
      <c r="B42" s="1">
        <v>1</v>
      </c>
      <c r="C42" s="1" t="s">
        <v>45</v>
      </c>
      <c r="D42" s="1" t="s">
        <v>45</v>
      </c>
      <c r="E42" s="1" t="s">
        <v>45</v>
      </c>
    </row>
    <row r="43" spans="1:5" ht="13.5" x14ac:dyDescent="0.25">
      <c r="A43" s="1">
        <v>41</v>
      </c>
      <c r="B43" s="1">
        <v>1</v>
      </c>
      <c r="C43" s="1" t="s">
        <v>46</v>
      </c>
      <c r="D43" s="1" t="s">
        <v>46</v>
      </c>
      <c r="E43" s="1" t="s">
        <v>46</v>
      </c>
    </row>
    <row r="44" spans="1:5" ht="13.5" x14ac:dyDescent="0.25">
      <c r="A44" s="1">
        <v>42</v>
      </c>
      <c r="B44" s="1">
        <v>1</v>
      </c>
      <c r="C44" s="1" t="s">
        <v>47</v>
      </c>
      <c r="D44" s="1" t="s">
        <v>47</v>
      </c>
      <c r="E44" s="1" t="s">
        <v>47</v>
      </c>
    </row>
    <row r="45" spans="1:5" ht="13.5" x14ac:dyDescent="0.25">
      <c r="A45" s="1">
        <v>43</v>
      </c>
      <c r="B45" s="1">
        <v>1</v>
      </c>
      <c r="C45" s="1" t="s">
        <v>48</v>
      </c>
      <c r="D45" s="1" t="s">
        <v>48</v>
      </c>
      <c r="E45" s="1" t="s">
        <v>48</v>
      </c>
    </row>
    <row r="46" spans="1:5" ht="13.5" x14ac:dyDescent="0.25">
      <c r="A46" s="1">
        <v>44</v>
      </c>
      <c r="B46" s="1">
        <v>1</v>
      </c>
      <c r="C46" s="1" t="s">
        <v>49</v>
      </c>
      <c r="D46" s="1" t="s">
        <v>49</v>
      </c>
      <c r="E46" s="1" t="s">
        <v>49</v>
      </c>
    </row>
    <row r="47" spans="1:5" ht="13.5" x14ac:dyDescent="0.25">
      <c r="A47" s="1">
        <v>45</v>
      </c>
      <c r="B47" s="1">
        <v>1</v>
      </c>
      <c r="C47" s="1" t="s">
        <v>50</v>
      </c>
      <c r="D47" s="1" t="s">
        <v>50</v>
      </c>
      <c r="E47" s="1" t="s">
        <v>50</v>
      </c>
    </row>
    <row r="48" spans="1:5" ht="13.5" x14ac:dyDescent="0.25">
      <c r="A48" s="1">
        <v>46</v>
      </c>
      <c r="B48" s="1">
        <v>1</v>
      </c>
      <c r="C48" s="1" t="s">
        <v>51</v>
      </c>
      <c r="D48" s="1" t="s">
        <v>51</v>
      </c>
      <c r="E48" s="1" t="s">
        <v>51</v>
      </c>
    </row>
    <row r="49" spans="1:5" ht="13.5" x14ac:dyDescent="0.25">
      <c r="A49" s="1">
        <v>47</v>
      </c>
      <c r="B49" s="1">
        <v>1</v>
      </c>
      <c r="C49" s="1" t="s">
        <v>52</v>
      </c>
      <c r="D49" s="1" t="s">
        <v>52</v>
      </c>
      <c r="E49" s="1" t="s">
        <v>52</v>
      </c>
    </row>
    <row r="50" spans="1:5" ht="13.5" x14ac:dyDescent="0.25">
      <c r="A50" s="1">
        <v>48</v>
      </c>
      <c r="B50" s="1">
        <v>1</v>
      </c>
      <c r="C50" s="1" t="s">
        <v>53</v>
      </c>
      <c r="D50" s="1" t="s">
        <v>53</v>
      </c>
      <c r="E50" s="1" t="s">
        <v>53</v>
      </c>
    </row>
    <row r="51" spans="1:5" ht="13.5" x14ac:dyDescent="0.25">
      <c r="A51" s="1">
        <v>49</v>
      </c>
      <c r="B51" s="1">
        <v>1</v>
      </c>
      <c r="C51" s="1" t="s">
        <v>54</v>
      </c>
      <c r="D51" s="1" t="s">
        <v>54</v>
      </c>
      <c r="E51" s="1" t="s">
        <v>54</v>
      </c>
    </row>
    <row r="52" spans="1:5" ht="13.5" x14ac:dyDescent="0.25">
      <c r="A52" s="1">
        <v>50</v>
      </c>
      <c r="B52" s="1">
        <v>1</v>
      </c>
      <c r="C52" s="1" t="s">
        <v>55</v>
      </c>
      <c r="D52" s="1" t="s">
        <v>55</v>
      </c>
      <c r="E52" s="1" t="s">
        <v>55</v>
      </c>
    </row>
    <row r="53" spans="1:5" ht="13.5" x14ac:dyDescent="0.25">
      <c r="A53" s="1">
        <v>51</v>
      </c>
      <c r="B53" s="1">
        <v>1</v>
      </c>
      <c r="C53" s="1" t="s">
        <v>56</v>
      </c>
      <c r="D53" s="1" t="s">
        <v>56</v>
      </c>
      <c r="E53" s="1" t="s">
        <v>56</v>
      </c>
    </row>
    <row r="54" spans="1:5" ht="13.5" x14ac:dyDescent="0.25">
      <c r="A54" s="1">
        <v>52</v>
      </c>
      <c r="B54" s="1">
        <v>1</v>
      </c>
      <c r="C54" s="1" t="s">
        <v>57</v>
      </c>
      <c r="D54" s="1" t="s">
        <v>57</v>
      </c>
      <c r="E54" s="1" t="s">
        <v>57</v>
      </c>
    </row>
    <row r="55" spans="1:5" ht="13.5" x14ac:dyDescent="0.25">
      <c r="A55" s="1">
        <v>53</v>
      </c>
      <c r="B55" s="1">
        <v>1</v>
      </c>
      <c r="C55" s="1" t="s">
        <v>58</v>
      </c>
      <c r="D55" s="1" t="s">
        <v>58</v>
      </c>
      <c r="E55" s="1" t="s">
        <v>58</v>
      </c>
    </row>
    <row r="56" spans="1:5" ht="13.5" x14ac:dyDescent="0.25">
      <c r="A56" s="1">
        <v>54</v>
      </c>
      <c r="B56" s="1">
        <v>1</v>
      </c>
      <c r="C56" s="1" t="s">
        <v>59</v>
      </c>
      <c r="D56" s="1" t="s">
        <v>59</v>
      </c>
      <c r="E56" s="1" t="s">
        <v>59</v>
      </c>
    </row>
    <row r="57" spans="1:5" ht="13.5" x14ac:dyDescent="0.25">
      <c r="A57" s="1">
        <v>55</v>
      </c>
      <c r="B57" s="1">
        <v>1</v>
      </c>
      <c r="C57" s="1" t="s">
        <v>60</v>
      </c>
      <c r="D57" s="1" t="s">
        <v>60</v>
      </c>
      <c r="E57" s="1" t="s">
        <v>60</v>
      </c>
    </row>
    <row r="58" spans="1:5" ht="13.5" x14ac:dyDescent="0.25">
      <c r="A58" s="1">
        <v>56</v>
      </c>
      <c r="B58" s="1">
        <v>1</v>
      </c>
      <c r="C58" s="1" t="s">
        <v>61</v>
      </c>
      <c r="D58" s="1" t="s">
        <v>61</v>
      </c>
      <c r="E58" s="1" t="s">
        <v>61</v>
      </c>
    </row>
    <row r="59" spans="1:5" ht="13.5" x14ac:dyDescent="0.25">
      <c r="A59" s="1">
        <v>57</v>
      </c>
      <c r="B59" s="1">
        <v>1</v>
      </c>
      <c r="C59" s="1" t="s">
        <v>62</v>
      </c>
      <c r="D59" s="1" t="s">
        <v>62</v>
      </c>
      <c r="E59" s="1" t="s">
        <v>62</v>
      </c>
    </row>
    <row r="60" spans="1:5" ht="13.5" x14ac:dyDescent="0.25">
      <c r="A60" s="1">
        <v>58</v>
      </c>
      <c r="B60" s="1">
        <v>1</v>
      </c>
      <c r="C60" s="1" t="s">
        <v>63</v>
      </c>
      <c r="D60" s="1" t="s">
        <v>92</v>
      </c>
      <c r="E60" s="1" t="s">
        <v>93</v>
      </c>
    </row>
    <row r="61" spans="1:5" ht="13.5" x14ac:dyDescent="0.25">
      <c r="A61" s="1">
        <v>59</v>
      </c>
      <c r="B61" s="1">
        <v>1</v>
      </c>
      <c r="C61" s="1" t="s">
        <v>64</v>
      </c>
      <c r="D61" s="1" t="s">
        <v>94</v>
      </c>
      <c r="E61" s="1" t="s">
        <v>95</v>
      </c>
    </row>
    <row r="62" spans="1:5" ht="13.5" x14ac:dyDescent="0.25">
      <c r="A62" s="1">
        <v>60</v>
      </c>
      <c r="B62" s="1">
        <v>1</v>
      </c>
      <c r="C62" s="1" t="s">
        <v>65</v>
      </c>
      <c r="D62" s="1" t="s">
        <v>65</v>
      </c>
      <c r="E62" s="1" t="s">
        <v>65</v>
      </c>
    </row>
    <row r="63" spans="1:5" ht="13.5" x14ac:dyDescent="0.25">
      <c r="A63" s="1">
        <v>61</v>
      </c>
      <c r="B63" s="1">
        <v>1</v>
      </c>
      <c r="C63" s="1" t="s">
        <v>66</v>
      </c>
      <c r="D63" s="1" t="s">
        <v>66</v>
      </c>
      <c r="E63" s="1" t="s">
        <v>66</v>
      </c>
    </row>
    <row r="64" spans="1:5" ht="13.5" x14ac:dyDescent="0.25">
      <c r="A64" s="1">
        <v>62</v>
      </c>
      <c r="B64" s="1">
        <v>1</v>
      </c>
      <c r="C64" s="1" t="s">
        <v>67</v>
      </c>
      <c r="D64" s="1" t="s">
        <v>67</v>
      </c>
      <c r="E64" s="1" t="s">
        <v>67</v>
      </c>
    </row>
    <row r="65" spans="1:6" ht="13.5" x14ac:dyDescent="0.25">
      <c r="A65" s="1">
        <v>63</v>
      </c>
      <c r="B65" s="1">
        <v>1</v>
      </c>
      <c r="C65" s="1" t="s">
        <v>68</v>
      </c>
      <c r="D65" s="1" t="s">
        <v>68</v>
      </c>
      <c r="E65" s="1" t="s">
        <v>68</v>
      </c>
    </row>
    <row r="66" spans="1:6" ht="13.5" x14ac:dyDescent="0.25">
      <c r="A66" s="1">
        <v>64</v>
      </c>
      <c r="B66" s="1">
        <v>1</v>
      </c>
      <c r="C66" s="1" t="s">
        <v>69</v>
      </c>
      <c r="D66" s="1" t="s">
        <v>69</v>
      </c>
      <c r="E66" s="1" t="s">
        <v>69</v>
      </c>
    </row>
    <row r="67" spans="1:6" ht="13.5" x14ac:dyDescent="0.25">
      <c r="A67" s="1">
        <v>65</v>
      </c>
      <c r="B67" s="1">
        <v>1</v>
      </c>
      <c r="C67" s="1" t="s">
        <v>70</v>
      </c>
      <c r="D67" s="1" t="s">
        <v>70</v>
      </c>
      <c r="E67" s="1" t="s">
        <v>70</v>
      </c>
    </row>
    <row r="68" spans="1:6" ht="13.5" x14ac:dyDescent="0.25">
      <c r="A68" s="1">
        <v>66</v>
      </c>
      <c r="B68" s="1">
        <v>1</v>
      </c>
      <c r="C68" s="1" t="s">
        <v>71</v>
      </c>
      <c r="D68" s="1" t="s">
        <v>71</v>
      </c>
      <c r="E68" s="1" t="s">
        <v>71</v>
      </c>
    </row>
    <row r="69" spans="1:6" ht="13.5" x14ac:dyDescent="0.25">
      <c r="A69" s="1">
        <v>67</v>
      </c>
      <c r="B69" s="1">
        <v>1</v>
      </c>
      <c r="C69" s="1" t="s">
        <v>72</v>
      </c>
      <c r="D69" s="1" t="s">
        <v>72</v>
      </c>
      <c r="E69" s="1" t="s">
        <v>72</v>
      </c>
    </row>
    <row r="70" spans="1:6" ht="56.25" customHeight="1" x14ac:dyDescent="0.25">
      <c r="A70" s="1"/>
      <c r="B70" s="1"/>
      <c r="C70" s="1"/>
      <c r="D70" s="1"/>
      <c r="E70" s="1"/>
    </row>
    <row r="71" spans="1:6" ht="27" x14ac:dyDescent="0.25">
      <c r="A71" s="3" t="s">
        <v>96</v>
      </c>
      <c r="B71" s="3" t="s">
        <v>97</v>
      </c>
      <c r="C71" s="3" t="s">
        <v>131</v>
      </c>
      <c r="D71" s="3" t="s">
        <v>133</v>
      </c>
      <c r="E71" s="3" t="s">
        <v>156</v>
      </c>
      <c r="F71" s="3" t="s">
        <v>162</v>
      </c>
    </row>
    <row r="72" spans="1:6" ht="13.5" x14ac:dyDescent="0.25">
      <c r="A72" s="1">
        <v>1</v>
      </c>
      <c r="B72" s="1" t="s">
        <v>76</v>
      </c>
      <c r="C72" s="1" t="s">
        <v>0</v>
      </c>
      <c r="D72" s="1" t="s">
        <v>147</v>
      </c>
      <c r="E72" s="1" t="s">
        <v>157</v>
      </c>
      <c r="F72" t="str">
        <f>SUBSTITUTE(LEFT(E72,5)," ","")</f>
        <v>Qtr1</v>
      </c>
    </row>
    <row r="73" spans="1:6" ht="13.5" x14ac:dyDescent="0.25">
      <c r="A73" s="1">
        <v>2</v>
      </c>
      <c r="B73" s="1" t="s">
        <v>77</v>
      </c>
      <c r="C73" s="1" t="s">
        <v>1</v>
      </c>
      <c r="D73" s="1" t="s">
        <v>148</v>
      </c>
      <c r="E73" s="1" t="s">
        <v>158</v>
      </c>
      <c r="F73" t="str">
        <f t="shared" ref="F73:F75" si="0">SUBSTITUTE(LEFT(E73,5)," ","")</f>
        <v>Qtr2</v>
      </c>
    </row>
    <row r="74" spans="1:6" ht="13.5" x14ac:dyDescent="0.25">
      <c r="A74" s="1">
        <v>3</v>
      </c>
      <c r="B74" s="1" t="s">
        <v>78</v>
      </c>
      <c r="C74" s="1"/>
      <c r="D74" s="1" t="s">
        <v>149</v>
      </c>
      <c r="E74" s="1" t="s">
        <v>159</v>
      </c>
      <c r="F74" t="str">
        <f t="shared" si="0"/>
        <v>Qtr3</v>
      </c>
    </row>
    <row r="75" spans="1:6" ht="13.5" x14ac:dyDescent="0.25">
      <c r="A75" s="1">
        <v>4</v>
      </c>
      <c r="B75" s="1" t="s">
        <v>79</v>
      </c>
      <c r="C75" s="1"/>
      <c r="D75" s="1" t="s">
        <v>150</v>
      </c>
      <c r="E75" s="1" t="s">
        <v>160</v>
      </c>
      <c r="F75" t="str">
        <f t="shared" si="0"/>
        <v>Qtr4</v>
      </c>
    </row>
    <row r="76" spans="1:6" ht="13.5" x14ac:dyDescent="0.25">
      <c r="A76" s="1">
        <v>5</v>
      </c>
      <c r="B76" s="1" t="s">
        <v>80</v>
      </c>
      <c r="C76" s="1"/>
      <c r="D76" s="1" t="s">
        <v>151</v>
      </c>
      <c r="E76" s="1"/>
    </row>
    <row r="77" spans="1:6" ht="13.5" x14ac:dyDescent="0.25">
      <c r="A77" s="1">
        <v>6</v>
      </c>
      <c r="B77" s="1" t="s">
        <v>81</v>
      </c>
      <c r="C77" s="1"/>
      <c r="D77" s="1"/>
      <c r="E77" s="1"/>
    </row>
    <row r="78" spans="1:6" ht="13.5" x14ac:dyDescent="0.25">
      <c r="A78" s="1">
        <v>7</v>
      </c>
      <c r="B78" s="1" t="s">
        <v>82</v>
      </c>
      <c r="C78" s="1"/>
      <c r="D78" s="1"/>
      <c r="E78" s="1"/>
    </row>
    <row r="79" spans="1:6" ht="13.5" x14ac:dyDescent="0.25">
      <c r="A79" s="1">
        <v>8</v>
      </c>
      <c r="B79" s="1" t="s">
        <v>83</v>
      </c>
      <c r="C79" s="1"/>
      <c r="D79" s="1"/>
      <c r="E79" s="1"/>
    </row>
    <row r="80" spans="1:6" ht="13.5" x14ac:dyDescent="0.25">
      <c r="A80" s="1">
        <v>9</v>
      </c>
      <c r="B80" s="1" t="s">
        <v>4</v>
      </c>
      <c r="C80" s="1"/>
      <c r="D80" s="1"/>
      <c r="E80" s="1"/>
    </row>
    <row r="81" spans="1:5" ht="13.5" x14ac:dyDescent="0.25">
      <c r="A81" s="1">
        <v>10</v>
      </c>
      <c r="B81" s="1" t="s">
        <v>5</v>
      </c>
      <c r="C81" s="1"/>
      <c r="D81" s="1"/>
      <c r="E81" s="1"/>
    </row>
    <row r="82" spans="1:5" ht="13.5" x14ac:dyDescent="0.25">
      <c r="A82" s="1">
        <v>11</v>
      </c>
      <c r="B82" s="1" t="s">
        <v>74</v>
      </c>
      <c r="C82" s="1"/>
      <c r="D82" s="1"/>
      <c r="E82" s="1"/>
    </row>
    <row r="83" spans="1:5" ht="13.5" x14ac:dyDescent="0.25">
      <c r="A83" s="1">
        <v>12</v>
      </c>
      <c r="B83" s="1" t="s">
        <v>75</v>
      </c>
      <c r="C83" s="1"/>
      <c r="D83" s="1"/>
      <c r="E83" s="1"/>
    </row>
    <row r="84" spans="1:5" ht="13.5" x14ac:dyDescent="0.25">
      <c r="A84" s="1">
        <v>13</v>
      </c>
      <c r="B84" s="1"/>
      <c r="C84" s="1"/>
      <c r="D84" s="1"/>
      <c r="E84" s="1"/>
    </row>
    <row r="85" spans="1:5" ht="13.5" x14ac:dyDescent="0.25">
      <c r="A85" s="1">
        <v>14</v>
      </c>
      <c r="B85" s="1"/>
      <c r="C85" s="1"/>
      <c r="D85" s="1"/>
      <c r="E85" s="1"/>
    </row>
    <row r="86" spans="1:5" ht="13.5" x14ac:dyDescent="0.25">
      <c r="A86" s="1">
        <v>15</v>
      </c>
      <c r="B86" s="1"/>
      <c r="C86" s="1"/>
      <c r="D86" s="1"/>
      <c r="E86" s="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Contraband</vt:lpstr>
      <vt:lpstr>FCCC Advisory Bulletin 16-033</vt:lpstr>
      <vt:lpstr>ReportInfo</vt:lpstr>
      <vt:lpstr>LookupData</vt:lpstr>
      <vt:lpstr>Contraband!Print_Area</vt:lpstr>
      <vt:lpstr>Contraband!Print_Titles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Daws</dc:creator>
  <cp:lastModifiedBy>Lisa Daws</cp:lastModifiedBy>
  <cp:lastPrinted>2017-11-13T23:08:16Z</cp:lastPrinted>
  <dcterms:created xsi:type="dcterms:W3CDTF">1996-10-14T23:33:28Z</dcterms:created>
  <dcterms:modified xsi:type="dcterms:W3CDTF">2018-01-12T16:30:07Z</dcterms:modified>
</cp:coreProperties>
</file>